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2" windowWidth="16608" windowHeight="7428" firstSheet="1" activeTab="1"/>
  </bookViews>
  <sheets>
    <sheet name="6" sheetId="1" r:id="rId1"/>
    <sheet name="143" sheetId="2" r:id="rId2"/>
    <sheet name="Лист2" sheetId="3" r:id="rId3"/>
    <sheet name="черновик" sheetId="4" state="hidden" r:id="rId4"/>
  </sheets>
  <externalReferences>
    <externalReference r:id="rId7"/>
  </externalReferences>
  <definedNames>
    <definedName name="_xlnm.Print_Titles" localSheetId="1">'143'!$30:$30</definedName>
    <definedName name="_xlnm.Print_Titles" localSheetId="0">'6'!$30:$30</definedName>
    <definedName name="_xlnm.Print_Area" localSheetId="1">'143'!$A$1:$E$124</definedName>
    <definedName name="_xlnm.Print_Area" localSheetId="0">'6'!$A$1:$E$124</definedName>
  </definedNames>
  <calcPr fullCalcOnLoad="1"/>
</workbook>
</file>

<file path=xl/sharedStrings.xml><?xml version="1.0" encoding="utf-8"?>
<sst xmlns="http://schemas.openxmlformats.org/spreadsheetml/2006/main" count="618" uniqueCount="211">
  <si>
    <t>(підпис)</t>
  </si>
  <si>
    <t>(ініціали і прізвище)</t>
  </si>
  <si>
    <t>(число, місяць, рік)</t>
  </si>
  <si>
    <t>М.П.</t>
  </si>
  <si>
    <t>КОШТОРИС</t>
  </si>
  <si>
    <t>(код за ЄДРПОУ та найменування  бюджетної установи)</t>
  </si>
  <si>
    <t>(грн.)</t>
  </si>
  <si>
    <t>Найменування</t>
  </si>
  <si>
    <t>Код</t>
  </si>
  <si>
    <t>Усього на рік</t>
  </si>
  <si>
    <t xml:space="preserve">РАЗОМ 
</t>
  </si>
  <si>
    <t>НАДХОДЖЕННЯ - усього</t>
  </si>
  <si>
    <t>х</t>
  </si>
  <si>
    <t>Надходження коштів із загального фонду бюджету</t>
  </si>
  <si>
    <t>Х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</si>
  <si>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</si>
  <si>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</si>
  <si>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ВИДАТКИ ТА НАДАННЯ КРЕДИТІВ - усього</t>
  </si>
  <si>
    <t>2000</t>
  </si>
  <si>
    <t>2110</t>
  </si>
  <si>
    <t>2111</t>
  </si>
  <si>
    <t>2112</t>
  </si>
  <si>
    <t>2120</t>
  </si>
  <si>
    <t>2200</t>
  </si>
  <si>
    <t>2210</t>
  </si>
  <si>
    <t>2220</t>
  </si>
  <si>
    <t>2230</t>
  </si>
  <si>
    <t>2240</t>
  </si>
  <si>
    <t>2250</t>
  </si>
  <si>
    <t>2260</t>
  </si>
  <si>
    <t>2270</t>
  </si>
  <si>
    <t>2271</t>
  </si>
  <si>
    <t>2272</t>
  </si>
  <si>
    <t>2273</t>
  </si>
  <si>
    <t>2274</t>
  </si>
  <si>
    <t>2275</t>
  </si>
  <si>
    <t>2280</t>
  </si>
  <si>
    <t>2281</t>
  </si>
  <si>
    <t>2282</t>
  </si>
  <si>
    <t>2400</t>
  </si>
  <si>
    <t>2410</t>
  </si>
  <si>
    <t>2420</t>
  </si>
  <si>
    <t>2600</t>
  </si>
  <si>
    <t>2610</t>
  </si>
  <si>
    <t>2620</t>
  </si>
  <si>
    <t>2630</t>
  </si>
  <si>
    <t>2700</t>
  </si>
  <si>
    <t>2710</t>
  </si>
  <si>
    <t>2720</t>
  </si>
  <si>
    <t>2730</t>
  </si>
  <si>
    <t>2800</t>
  </si>
  <si>
    <t>3000</t>
  </si>
  <si>
    <t>3100</t>
  </si>
  <si>
    <t>3110</t>
  </si>
  <si>
    <t>3120</t>
  </si>
  <si>
    <t>3121</t>
  </si>
  <si>
    <t>3122</t>
  </si>
  <si>
    <t>3130</t>
  </si>
  <si>
    <t>3131</t>
  </si>
  <si>
    <t>3132</t>
  </si>
  <si>
    <t>3140</t>
  </si>
  <si>
    <t>3141</t>
  </si>
  <si>
    <t>3142</t>
  </si>
  <si>
    <t>3143</t>
  </si>
  <si>
    <t>3150</t>
  </si>
  <si>
    <t>3160</t>
  </si>
  <si>
    <t>3200</t>
  </si>
  <si>
    <t>3210</t>
  </si>
  <si>
    <t>3220</t>
  </si>
  <si>
    <t>3230</t>
  </si>
  <si>
    <t>3240</t>
  </si>
  <si>
    <t>4110</t>
  </si>
  <si>
    <t>4111</t>
  </si>
  <si>
    <t>4112</t>
  </si>
  <si>
    <t>4113</t>
  </si>
  <si>
    <t>4210</t>
  </si>
  <si>
    <t>9000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</si>
  <si>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</si>
  <si>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</si>
  <si>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</si>
  <si>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</si>
  <si>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</si>
  <si>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</si>
  <si>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</si>
  <si>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</si>
  <si>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</si>
  <si>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</si>
  <si>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</si>
  <si>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</si>
  <si>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</si>
  <si>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</si>
  <si>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</si>
  <si>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</si>
  <si>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</si>
  <si>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</si>
  <si>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</si>
  <si>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</si>
  <si>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</si>
  <si>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</si>
  <si>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</si>
  <si>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</si>
  <si>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</si>
  <si>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</si>
  <si>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</si>
  <si>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</si>
  <si>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</si>
  <si>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</si>
  <si>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</si>
  <si>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</si>
  <si>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</si>
  <si>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</si>
  <si>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</si>
  <si>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</si>
  <si>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</si>
  <si>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</si>
  <si>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</si>
  <si>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</si>
  <si>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</si>
  <si>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</si>
  <si>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</si>
  <si>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</si>
  <si>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</si>
  <si>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</si>
  <si>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</si>
  <si>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</si>
  <si>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</si>
  <si>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</si>
  <si>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</si>
  <si>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</si>
  <si>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</si>
  <si>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</si>
  <si>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</si>
  <si>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</si>
  <si>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</si>
  <si>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</si>
  <si>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 xml:space="preserve">  (число, місяць, рік)</t>
  </si>
  <si>
    <t>Головний бухгалтер</t>
  </si>
  <si>
    <t>Л.К.Дмітрієва</t>
  </si>
  <si>
    <t xml:space="preserve">                             ____________________</t>
  </si>
  <si>
    <t xml:space="preserve">код та назва програмної класифікації видатків та кредитування державного бюджету 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</si>
  <si>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</si>
  <si>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</si>
  <si>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</si>
  <si>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</si>
  <si>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</si>
  <si>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</si>
  <si>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</si>
  <si>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</si>
  <si>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</si>
  <si>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загальний фонд</t>
  </si>
  <si>
    <t>спеціальний фонд</t>
  </si>
  <si>
    <t>О.Ф.Світлична</t>
  </si>
  <si>
    <t xml:space="preserve">ЗАТВЕРДЖЕНО
Наказ Міністерства фінансів України
28.01.2002  № 57
(у редакції наказу Міністерства фінансів України
04.12.2015 № 1118) </t>
  </si>
  <si>
    <t xml:space="preserve">(найменування міста, району, області) </t>
  </si>
  <si>
    <t>Надходження коштів із спеціального фонду бюджету, у тому числі: </t>
  </si>
  <si>
    <t xml:space="preserve"> інші надходження, у тому числі: 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</si>
  <si>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 </t>
  </si>
  <si>
    <t>**</t>
  </si>
  <si>
    <t>Оплата енергосервісу </t>
  </si>
  <si>
    <t>Оплата водопостачання і водовідведення</t>
  </si>
  <si>
    <t>2276</t>
  </si>
  <si>
    <t>02146311  Управління освіти адміністрації Жовтневого району Харківської міської ради</t>
  </si>
  <si>
    <t>на  2017   рік</t>
  </si>
  <si>
    <t>місто Харків, Новобаварський район</t>
  </si>
  <si>
    <r>
      <t xml:space="preserve">Вид бюджету  </t>
    </r>
    <r>
      <rPr>
        <b/>
        <sz val="12"/>
        <rFont val="Times New Roman Cyr"/>
        <family val="0"/>
      </rPr>
      <t xml:space="preserve"> бюджет Новобаварського району м. Харкова</t>
    </r>
  </si>
  <si>
    <r>
      <t xml:space="preserve">код та назва відомчої класифікації видатків та кредитування бюджету  </t>
    </r>
    <r>
      <rPr>
        <b/>
        <sz val="11"/>
        <rFont val="Times New Roman Cyr"/>
        <family val="0"/>
      </rPr>
      <t xml:space="preserve"> </t>
    </r>
    <r>
      <rPr>
        <b/>
        <sz val="12"/>
        <rFont val="Times New Roman Cyr"/>
        <family val="0"/>
      </rPr>
      <t>10 Управління освіти адміністрації Новобаварського району Харківської міської ради,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</si>
  <si>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</t>
    </r>
    <r>
      <rPr>
        <b/>
        <sz val="12"/>
        <rFont val="Times New Roman Cyr"/>
        <family val="0"/>
      </rPr>
      <t>1010180  Керівництво і управління у відповідній сфері у містах республіканського Автономної Республіки Крим та обласного значення</t>
    </r>
    <r>
      <rPr>
        <sz val="11"/>
        <rFont val="Times New Roman Cyr"/>
        <family val="1"/>
      </rPr>
      <t>).</t>
    </r>
  </si>
  <si>
    <t>Погоджено</t>
  </si>
  <si>
    <t>Заступник міського голови -</t>
  </si>
  <si>
    <t>Сімсот чотирнадцять тисяч</t>
  </si>
  <si>
    <t>директор Департаменту бюджету і фінансів</t>
  </si>
  <si>
    <t>сімдесят пять гривень 00 копійок    714075,00 грн.</t>
  </si>
  <si>
    <t>Харківської міської ради</t>
  </si>
  <si>
    <t xml:space="preserve"> (сума словами і цифрами)</t>
  </si>
  <si>
    <t xml:space="preserve">                                                      Т.Д. Таукешева</t>
  </si>
  <si>
    <t>Заступник міського голови - керуючий справами виконавчого комітету  міської ради</t>
  </si>
  <si>
    <t>(посада)</t>
  </si>
  <si>
    <t>Т.М. Чечетова-Терашвілі</t>
  </si>
  <si>
    <r>
      <t>Затверджений у сумі</t>
    </r>
    <r>
      <rPr>
        <b/>
        <sz val="11"/>
        <rFont val="Times New Roman Cyr"/>
        <family val="1"/>
      </rPr>
      <t xml:space="preserve"> </t>
    </r>
  </si>
  <si>
    <t>________________</t>
  </si>
  <si>
    <r>
      <t xml:space="preserve">* </t>
    </r>
    <r>
      <rPr>
        <sz val="9"/>
        <rFont val="Times New Roman"/>
        <family val="1"/>
      </rPr>
      <t>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  </r>
    <r>
      <rPr>
        <sz val="9"/>
        <color indexed="8"/>
        <rFont val="Times New Roman"/>
        <family val="1"/>
      </rPr>
      <t xml:space="preserve"> </t>
    </r>
  </si>
  <si>
    <r>
      <t xml:space="preserve">** </t>
    </r>
    <r>
      <rPr>
        <sz val="9"/>
        <color indexed="8"/>
        <rFont val="Times New Roman"/>
        <family val="1"/>
      </rPr>
      <t>Сума проставляється за кодом відповідно до класифікації кредитування бюджету та не враховується у рядку "НАДХОДЖЕННЯ - усього".</t>
    </r>
  </si>
  <si>
    <r>
      <t xml:space="preserve">*** Заповнюється розпорядниками нижчого рівня, крім головних розпорядників та </t>
    </r>
    <r>
      <rPr>
        <sz val="9"/>
        <color indexed="8"/>
        <rFont val="Times New Roman"/>
        <family val="1"/>
      </rPr>
      <t>національних вищих навчальних закладів, яким безпосередньо встановлені призначення у державному бюджеті.</t>
    </r>
  </si>
  <si>
    <t>Начальник управління освіти Жовтневого району Харківської міської ради</t>
  </si>
  <si>
    <t xml:space="preserve">надходження від плати за послуги, що надаються бюджетними установами згідно із законодавством </t>
  </si>
  <si>
    <t xml:space="preserve">(розписати за підгрупами) </t>
  </si>
  <si>
    <t xml:space="preserve"> інші джерела власних надходжень бюджетних установ </t>
  </si>
  <si>
    <t xml:space="preserve"> інші надходження, у тому числі: </t>
  </si>
  <si>
    <t xml:space="preserve">інші доходи (розписати за кодами класифікації доходів бюджету) </t>
  </si>
  <si>
    <t xml:space="preserve">фінансування (розписати за кодами класифікації фінансування бюджету  за типом боргового зобов'язання) 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</si>
  <si>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 </t>
  </si>
  <si>
    <t xml:space="preserve">                       М. П.*** </t>
  </si>
  <si>
    <r>
      <t>Затверджений у сумі</t>
    </r>
    <r>
      <rPr>
        <b/>
        <sz val="10"/>
        <rFont val="Times New Roman Cyr"/>
        <family val="1"/>
      </rPr>
      <t xml:space="preserve"> </t>
    </r>
  </si>
  <si>
    <t>плата за послуги, що надаються бюджетними установами згідно з їх основною діяльностю</t>
  </si>
  <si>
    <t>Оплата водопостачання та водовідведення</t>
  </si>
  <si>
    <r>
      <t xml:space="preserve">код та назва відомчої класифікації видатків та кредитування бюджету  </t>
    </r>
    <r>
      <rPr>
        <b/>
        <sz val="11"/>
        <rFont val="Times New Roman Cyr"/>
        <family val="0"/>
      </rPr>
      <t xml:space="preserve"> </t>
    </r>
    <r>
      <rPr>
        <b/>
        <sz val="12"/>
        <rFont val="Times New Roman Cyr"/>
        <family val="0"/>
      </rPr>
      <t>06 Управління освіти адміністрації Новобаварського району Харківської міської ради</t>
    </r>
  </si>
  <si>
    <t xml:space="preserve"> кошти, що передаються із загального фонду бюджету до бюджету розвитку (спеціального фонду)</t>
  </si>
  <si>
    <t>Ю.А. Романова</t>
  </si>
  <si>
    <t>О.Ф. Світлична</t>
  </si>
  <si>
    <t>Начальник управління освіти адміністрації Новобаварського району Харківської міської ради</t>
  </si>
  <si>
    <t>Оплата інших енергоносіїв та інших комунальних послуг</t>
  </si>
  <si>
    <t>2100</t>
  </si>
  <si>
    <t>Оплата праці і нарахування на заробітну плату</t>
  </si>
  <si>
    <t>М.Ю.Ветренко</t>
  </si>
  <si>
    <t>КОМУНАЛЬНИЙ ЗАКЛАД "ДОШКІЛЬНИЙ НАВЧАЛЬНИЙ ЗАКЛАД (ЯСЛА-САДОК) №143 КОМБІНОВАНОГО ТИПУ ХАРКІВСЬКОЇ МІСЬКОЇ РАДИ"</t>
  </si>
  <si>
    <t>Завідувач</t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</si>
  <si>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)  </t>
    </r>
    <r>
      <rPr>
        <b/>
        <sz val="11"/>
        <rFont val="Times New Roman Cyr"/>
        <family val="0"/>
      </rPr>
      <t>0611010 Надання дошкільної освіти</t>
    </r>
    <r>
      <rPr>
        <sz val="11"/>
        <rFont val="Times New Roman Cyr"/>
        <family val="0"/>
      </rPr>
      <t>)</t>
    </r>
  </si>
  <si>
    <t>на  2020   рік</t>
  </si>
  <si>
    <t>09.01.2020 р.</t>
  </si>
  <si>
    <t>03.01.2020 р.</t>
  </si>
  <si>
    <t>Десять мільйонів триста пʼятдесят шість тисяч двісті вісімдесят чотири гривні 00 копійок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</si>
</sst>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;\-#,##0.00;#,&quot;-&quot;"/>
    <numFmt numFmtId="189" formatCode="0.0"/>
    <numFmt numFmtId="190" formatCode="[$-FC19]d\ mmmm\ yyyy\ &quot;г.&quot;"/>
    <numFmt numFmtId="191" formatCode="#,##0_ ;\-#,##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\ &quot;грн.&quot;;[Red]\-#,##0\ &quot;грн.&quot;"/>
    <numFmt numFmtId="197" formatCode="#,##0.00_ ;\-#,##0.00\ 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1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0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5"/>
      <name val="Times New Roman Cyr"/>
      <family val="1"/>
    </font>
    <font>
      <sz val="15"/>
      <name val="Times New Roman Cyr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i/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77" fontId="15" fillId="0" borderId="11" xfId="0" applyNumberFormat="1" applyFont="1" applyFill="1" applyBorder="1" applyAlignment="1" applyProtection="1">
      <alignment horizontal="right" vertical="center"/>
      <protection/>
    </xf>
    <xf numFmtId="177" fontId="15" fillId="0" borderId="11" xfId="0" applyNumberFormat="1" applyFont="1" applyFill="1" applyBorder="1" applyAlignment="1" applyProtection="1">
      <alignment horizontal="right" vertical="center"/>
      <protection locked="0"/>
    </xf>
    <xf numFmtId="177" fontId="16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19" fillId="0" borderId="0" xfId="0" applyFont="1" applyFill="1" applyAlignment="1" applyProtection="1">
      <alignment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177" fontId="1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77" fontId="2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177" fontId="21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177" fontId="21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177" fontId="22" fillId="0" borderId="11" xfId="0" applyNumberFormat="1" applyFont="1" applyFill="1" applyBorder="1" applyAlignment="1" applyProtection="1">
      <alignment horizontal="right" vertical="center"/>
      <protection/>
    </xf>
    <xf numFmtId="177" fontId="23" fillId="0" borderId="11" xfId="0" applyNumberFormat="1" applyFont="1" applyFill="1" applyBorder="1" applyAlignment="1" applyProtection="1">
      <alignment horizontal="right" vertical="center"/>
      <protection/>
    </xf>
    <xf numFmtId="177" fontId="24" fillId="0" borderId="11" xfId="0" applyNumberFormat="1" applyFont="1" applyFill="1" applyBorder="1" applyAlignment="1" applyProtection="1">
      <alignment horizontal="right" vertical="center"/>
      <protection/>
    </xf>
    <xf numFmtId="177" fontId="25" fillId="0" borderId="11" xfId="0" applyNumberFormat="1" applyFont="1" applyFill="1" applyBorder="1" applyAlignment="1" applyProtection="1">
      <alignment horizontal="right" vertical="center"/>
      <protection/>
    </xf>
    <xf numFmtId="177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/>
    </xf>
    <xf numFmtId="0" fontId="28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5" fillId="0" borderId="0" xfId="54" applyFont="1" applyBorder="1" applyAlignment="1">
      <alignment/>
      <protection/>
    </xf>
    <xf numFmtId="0" fontId="0" fillId="0" borderId="0" xfId="54" applyFont="1">
      <alignment/>
      <protection/>
    </xf>
    <xf numFmtId="0" fontId="5" fillId="0" borderId="0" xfId="54" applyFont="1" applyAlignment="1">
      <alignment/>
      <protection/>
    </xf>
    <xf numFmtId="0" fontId="2" fillId="0" borderId="0" xfId="54" applyFont="1" applyFill="1" applyBorder="1" applyAlignment="1">
      <alignment horizontal="centerContinuous"/>
      <protection/>
    </xf>
    <xf numFmtId="0" fontId="7" fillId="0" borderId="0" xfId="54" applyFont="1" applyFill="1" applyBorder="1" applyAlignment="1">
      <alignment horizontal="centerContinuous"/>
      <protection/>
    </xf>
    <xf numFmtId="0" fontId="7" fillId="0" borderId="10" xfId="54" applyFont="1" applyFill="1" applyBorder="1" applyAlignment="1">
      <alignment horizontal="centerContinuous"/>
      <protection/>
    </xf>
    <xf numFmtId="0" fontId="2" fillId="0" borderId="10" xfId="54" applyFont="1" applyFill="1" applyBorder="1" applyAlignment="1">
      <alignment horizontal="centerContinuous"/>
      <protection/>
    </xf>
    <xf numFmtId="0" fontId="2" fillId="0" borderId="0" xfId="54" applyFont="1" applyBorder="1" applyAlignment="1">
      <alignment horizontal="left"/>
      <protection/>
    </xf>
    <xf numFmtId="0" fontId="29" fillId="0" borderId="12" xfId="54" applyFont="1" applyBorder="1" applyAlignment="1">
      <alignment horizontal="left"/>
      <protection/>
    </xf>
    <xf numFmtId="0" fontId="2" fillId="0" borderId="12" xfId="54" applyFont="1" applyBorder="1" applyAlignment="1">
      <alignment horizontal="center"/>
      <protection/>
    </xf>
    <xf numFmtId="0" fontId="7" fillId="0" borderId="0" xfId="54" applyFont="1" applyBorder="1" applyAlignment="1">
      <alignment/>
      <protection/>
    </xf>
    <xf numFmtId="0" fontId="7" fillId="0" borderId="10" xfId="54" applyFont="1" applyBorder="1" applyAlignment="1">
      <alignment horizontal="centerContinuous"/>
      <protection/>
    </xf>
    <xf numFmtId="0" fontId="7" fillId="0" borderId="0" xfId="54" applyFont="1" applyAlignment="1">
      <alignment/>
      <protection/>
    </xf>
    <xf numFmtId="0" fontId="17" fillId="0" borderId="0" xfId="54" applyFont="1">
      <alignment/>
      <protection/>
    </xf>
    <xf numFmtId="0" fontId="0" fillId="0" borderId="0" xfId="0" applyFont="1" applyBorder="1" applyAlignment="1">
      <alignment/>
    </xf>
    <xf numFmtId="0" fontId="2" fillId="0" borderId="0" xfId="54" applyFont="1" applyBorder="1" applyAlignment="1">
      <alignment/>
      <protection/>
    </xf>
    <xf numFmtId="0" fontId="3" fillId="0" borderId="0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5" fillId="0" borderId="12" xfId="54" applyFont="1" applyFill="1" applyBorder="1" applyAlignment="1">
      <alignment horizontal="left"/>
      <protection/>
    </xf>
    <xf numFmtId="0" fontId="5" fillId="0" borderId="12" xfId="54" applyFont="1" applyFill="1" applyBorder="1" applyAlignment="1">
      <alignment/>
      <protection/>
    </xf>
    <xf numFmtId="0" fontId="3" fillId="0" borderId="12" xfId="54" applyFont="1" applyFill="1" applyBorder="1" applyAlignment="1">
      <alignment horizontal="left"/>
      <protection/>
    </xf>
    <xf numFmtId="196" fontId="5" fillId="0" borderId="12" xfId="54" applyNumberFormat="1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6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177" fontId="26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30" fillId="0" borderId="12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0" fontId="2" fillId="0" borderId="0" xfId="54" applyFont="1" applyFill="1" applyAlignment="1">
      <alignment horizontal="left"/>
      <protection/>
    </xf>
    <xf numFmtId="0" fontId="2" fillId="0" borderId="0" xfId="54" applyFont="1" applyFill="1" applyAlignment="1">
      <alignment/>
      <protection/>
    </xf>
    <xf numFmtId="0" fontId="2" fillId="0" borderId="10" xfId="54" applyFont="1" applyBorder="1" applyAlignment="1">
      <alignment horizontal="centerContinuous"/>
      <protection/>
    </xf>
    <xf numFmtId="177" fontId="31" fillId="0" borderId="11" xfId="0" applyNumberFormat="1" applyFont="1" applyFill="1" applyBorder="1" applyAlignment="1" applyProtection="1">
      <alignment horizontal="right" vertical="center"/>
      <protection/>
    </xf>
    <xf numFmtId="14" fontId="14" fillId="0" borderId="0" xfId="0" applyNumberFormat="1" applyFont="1" applyFill="1" applyBorder="1" applyAlignment="1" applyProtection="1">
      <alignment horizontal="center" wrapText="1"/>
      <protection/>
    </xf>
    <xf numFmtId="177" fontId="15" fillId="33" borderId="11" xfId="0" applyNumberFormat="1" applyFont="1" applyFill="1" applyBorder="1" applyAlignment="1" applyProtection="1">
      <alignment horizontal="right" vertical="center"/>
      <protection/>
    </xf>
    <xf numFmtId="0" fontId="15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horizontal="center" vertical="center" wrapText="1"/>
    </xf>
    <xf numFmtId="0" fontId="7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/>
      <protection/>
    </xf>
    <xf numFmtId="0" fontId="2" fillId="33" borderId="12" xfId="54" applyFont="1" applyFill="1" applyBorder="1" applyAlignment="1">
      <alignment horizontal="center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 horizontal="left" wrapTex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27" fillId="0" borderId="0" xfId="0" applyFont="1" applyAlignment="1">
      <alignment horizontal="left" vertical="center" wrapText="1"/>
    </xf>
    <xf numFmtId="0" fontId="8" fillId="0" borderId="12" xfId="54" applyFont="1" applyFill="1" applyBorder="1" applyAlignment="1">
      <alignment horizontal="center" wrapText="1"/>
      <protection/>
    </xf>
    <xf numFmtId="0" fontId="33" fillId="0" borderId="12" xfId="53" applyFont="1" applyBorder="1" applyAlignment="1">
      <alignment horizont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2" fillId="0" borderId="12" xfId="54" applyFont="1" applyFill="1" applyBorder="1" applyAlignment="1">
      <alignment horizontal="left" wrapText="1"/>
      <protection/>
    </xf>
    <xf numFmtId="0" fontId="2" fillId="0" borderId="12" xfId="54" applyFont="1" applyBorder="1" applyAlignment="1">
      <alignment horizontal="center"/>
      <protection/>
    </xf>
    <xf numFmtId="14" fontId="2" fillId="33" borderId="12" xfId="54" applyNumberFormat="1" applyFont="1" applyFill="1" applyBorder="1" applyAlignment="1">
      <alignment horizontal="center"/>
      <protection/>
    </xf>
    <xf numFmtId="0" fontId="2" fillId="33" borderId="12" xfId="54" applyFont="1" applyFill="1" applyBorder="1" applyAlignment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wrapText="1"/>
      <protection/>
    </xf>
    <xf numFmtId="0" fontId="6" fillId="33" borderId="12" xfId="54" applyFont="1" applyFill="1" applyBorder="1" applyAlignment="1">
      <alignment horizontal="left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0" fillId="0" borderId="12" xfId="0" applyFont="1" applyFill="1" applyBorder="1" applyAlignment="1" applyProtection="1">
      <alignment horizontal="center"/>
      <protection/>
    </xf>
    <xf numFmtId="0" fontId="27" fillId="33" borderId="12" xfId="54" applyFont="1" applyFill="1" applyBorder="1" applyAlignment="1">
      <alignment horizontal="left" wrapText="1"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5" fillId="0" borderId="12" xfId="54" applyFont="1" applyFill="1" applyBorder="1" applyAlignment="1">
      <alignment horizontal="left" wrapText="1"/>
      <protection/>
    </xf>
    <xf numFmtId="0" fontId="4" fillId="0" borderId="12" xfId="54" applyFont="1" applyBorder="1" applyAlignment="1">
      <alignment horizontal="center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003додатки наказ_57 (1)" xfId="53"/>
    <cellStyle name="Обычный_Dod5kochtor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9525</xdr:rowOff>
    </xdr:from>
    <xdr:to>
      <xdr:col>0</xdr:col>
      <xdr:colOff>1695450</xdr:colOff>
      <xdr:row>8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0" y="2486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stall\sumpropu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аПрописо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5"/>
  <sheetViews>
    <sheetView zoomScaleSheetLayoutView="100" zoomScalePageLayoutView="0" workbookViewId="0" topLeftCell="A1">
      <selection activeCell="B6" sqref="B6:D6"/>
    </sheetView>
  </sheetViews>
  <sheetFormatPr defaultColWidth="9.125" defaultRowHeight="12.75"/>
  <cols>
    <col min="1" max="1" width="70.375" style="1" customWidth="1"/>
    <col min="2" max="2" width="10.625" style="1" customWidth="1"/>
    <col min="3" max="3" width="16.625" style="21" customWidth="1"/>
    <col min="4" max="4" width="14.875" style="21" customWidth="1"/>
    <col min="5" max="5" width="17.50390625" style="21" customWidth="1"/>
    <col min="6" max="6" width="9.125" style="1" customWidth="1"/>
    <col min="7" max="7" width="9.50390625" style="1" bestFit="1" customWidth="1"/>
    <col min="8" max="16384" width="9.125" style="1" customWidth="1"/>
  </cols>
  <sheetData>
    <row r="1" spans="1:10" s="5" customFormat="1" ht="12" customHeight="1">
      <c r="A1" s="2"/>
      <c r="C1" s="162"/>
      <c r="D1" s="162"/>
      <c r="E1" s="162"/>
      <c r="F1" s="161"/>
      <c r="G1" s="161"/>
      <c r="H1" s="3"/>
      <c r="I1" s="3"/>
      <c r="J1" s="3"/>
    </row>
    <row r="2" spans="1:10" s="5" customFormat="1" ht="75.75" customHeight="1">
      <c r="A2" s="2"/>
      <c r="C2" s="162" t="s">
        <v>152</v>
      </c>
      <c r="D2" s="162"/>
      <c r="E2" s="162"/>
      <c r="F2" s="4"/>
      <c r="G2" s="4"/>
      <c r="H2" s="3"/>
      <c r="I2" s="3"/>
      <c r="J2" s="3"/>
    </row>
    <row r="3" spans="1:10" s="5" customFormat="1" ht="1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">
      <c r="A4" s="107"/>
      <c r="B4" s="156"/>
      <c r="C4" s="156"/>
      <c r="D4" s="156"/>
      <c r="E4" s="156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">
      <c r="A5" s="121"/>
      <c r="B5" s="130" t="s">
        <v>192</v>
      </c>
      <c r="C5" s="131"/>
      <c r="D5" s="138"/>
      <c r="E5" s="13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31.5" customHeight="1">
      <c r="A6" s="122"/>
      <c r="B6" s="163" t="e">
        <f>[1]!СумаПрописом(E31)</f>
        <v>#NAME?</v>
      </c>
      <c r="C6" s="163"/>
      <c r="D6" s="163"/>
      <c r="E6" s="140" t="str">
        <f>CONCATENATE(E31,",00 грн.")</f>
        <v>9265964,00 грн.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">
      <c r="A7" s="122"/>
      <c r="B7" s="90"/>
      <c r="C7" s="90" t="s">
        <v>173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27" customHeight="1">
      <c r="A8" s="108"/>
      <c r="B8" s="157" t="s">
        <v>199</v>
      </c>
      <c r="C8" s="157"/>
      <c r="D8" s="157"/>
      <c r="E8" s="15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">
      <c r="A9" s="108"/>
      <c r="B9" s="93" t="s">
        <v>176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3.5">
      <c r="A10" s="94"/>
      <c r="B10" s="95"/>
      <c r="C10" s="96"/>
      <c r="D10" s="158" t="s">
        <v>198</v>
      </c>
      <c r="E10" s="15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12.75">
      <c r="A11" s="97"/>
      <c r="B11" s="102"/>
      <c r="C11" s="93" t="s">
        <v>0</v>
      </c>
      <c r="D11" s="132" t="s">
        <v>1</v>
      </c>
      <c r="E11" s="132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3.5">
      <c r="A12" s="101"/>
      <c r="B12" s="159" t="s">
        <v>208</v>
      </c>
      <c r="C12" s="160"/>
      <c r="D12" s="160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3.5">
      <c r="A13" s="103"/>
      <c r="B13" s="94"/>
      <c r="C13" s="105" t="s">
        <v>135</v>
      </c>
      <c r="D13" s="105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8.75">
      <c r="A15" s="143" t="s">
        <v>4</v>
      </c>
      <c r="B15" s="144"/>
      <c r="C15" s="144"/>
      <c r="D15" s="144"/>
      <c r="E15" s="144"/>
    </row>
    <row r="16" spans="1:5" s="64" customFormat="1" ht="19.5" customHeight="1">
      <c r="A16" s="143" t="s">
        <v>207</v>
      </c>
      <c r="B16" s="144"/>
      <c r="C16" s="144"/>
      <c r="D16" s="144"/>
      <c r="E16" s="144"/>
    </row>
    <row r="17" spans="1:7" s="14" customFormat="1" ht="15.75" customHeight="1" hidden="1">
      <c r="A17" s="145"/>
      <c r="B17" s="145"/>
      <c r="C17" s="145"/>
      <c r="D17" s="145"/>
      <c r="E17" s="145"/>
      <c r="F17" s="145"/>
      <c r="G17" s="145"/>
    </row>
    <row r="18" spans="1:5" s="14" customFormat="1" ht="33" customHeight="1">
      <c r="A18" s="147" t="e">
        <f>CONCATENATE(Лист2!#REF!,"   ",Лист2!#REF!)</f>
        <v>#REF!</v>
      </c>
      <c r="B18" s="148"/>
      <c r="C18" s="148"/>
      <c r="D18" s="148"/>
      <c r="E18" s="148"/>
    </row>
    <row r="19" spans="1:5" s="14" customFormat="1" ht="12.75" customHeight="1">
      <c r="A19" s="150" t="s">
        <v>5</v>
      </c>
      <c r="B19" s="150"/>
      <c r="C19" s="150"/>
      <c r="D19" s="150"/>
      <c r="E19" s="150"/>
    </row>
    <row r="20" spans="1:5" s="14" customFormat="1" ht="17.25" customHeight="1">
      <c r="A20" s="151" t="s">
        <v>163</v>
      </c>
      <c r="B20" s="151"/>
      <c r="C20" s="151"/>
      <c r="D20" s="151"/>
      <c r="E20" s="151"/>
    </row>
    <row r="21" spans="1:7" s="14" customFormat="1" ht="12.75" customHeight="1">
      <c r="A21" s="150" t="s">
        <v>153</v>
      </c>
      <c r="B21" s="150"/>
      <c r="C21" s="150"/>
      <c r="D21" s="150"/>
      <c r="E21" s="150"/>
      <c r="F21" s="145"/>
      <c r="G21" s="145"/>
    </row>
    <row r="22" spans="1:7" s="14" customFormat="1" ht="15.75" customHeight="1">
      <c r="A22" s="155" t="s">
        <v>164</v>
      </c>
      <c r="B22" s="155"/>
      <c r="C22" s="155"/>
      <c r="D22" s="155"/>
      <c r="E22" s="155"/>
      <c r="F22" s="15"/>
      <c r="G22" s="15"/>
    </row>
    <row r="23" spans="1:7" s="14" customFormat="1" ht="30.75" customHeight="1">
      <c r="A23" s="154" t="s">
        <v>195</v>
      </c>
      <c r="B23" s="154"/>
      <c r="C23" s="154"/>
      <c r="D23" s="154"/>
      <c r="E23" s="154"/>
      <c r="F23" s="15"/>
      <c r="G23" s="15"/>
    </row>
    <row r="24" spans="1:7" s="14" customFormat="1" ht="21.75" customHeight="1">
      <c r="A24" s="154" t="s">
        <v>139</v>
      </c>
      <c r="B24" s="154"/>
      <c r="C24" s="154"/>
      <c r="D24" s="154"/>
      <c r="E24" s="154"/>
      <c r="F24" s="15"/>
      <c r="G24" s="15"/>
    </row>
    <row r="25" spans="1:5" s="16" customFormat="1" ht="30.75" customHeight="1">
      <c r="A25" s="154" t="s">
        <v>206</v>
      </c>
      <c r="B25" s="154"/>
      <c r="C25" s="154"/>
      <c r="D25" s="154"/>
      <c r="E25" s="154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6</v>
      </c>
      <c r="F27" s="21"/>
      <c r="G27" s="21"/>
    </row>
    <row r="28" spans="1:5" s="23" customFormat="1" ht="12.75" customHeight="1">
      <c r="A28" s="152" t="s">
        <v>7</v>
      </c>
      <c r="B28" s="166" t="s">
        <v>8</v>
      </c>
      <c r="C28" s="167" t="s">
        <v>9</v>
      </c>
      <c r="D28" s="167"/>
      <c r="E28" s="166" t="s">
        <v>10</v>
      </c>
    </row>
    <row r="29" spans="1:5" s="23" customFormat="1" ht="33" customHeight="1">
      <c r="A29" s="152"/>
      <c r="B29" s="166"/>
      <c r="C29" s="22" t="s">
        <v>149</v>
      </c>
      <c r="D29" s="22" t="s">
        <v>150</v>
      </c>
      <c r="E29" s="166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5">
      <c r="A31" s="27" t="s">
        <v>11</v>
      </c>
      <c r="B31" s="28" t="s">
        <v>12</v>
      </c>
      <c r="C31" s="58">
        <f>C32</f>
        <v>8578553</v>
      </c>
      <c r="D31" s="58">
        <f>SUM(D34,D43)</f>
        <v>687411</v>
      </c>
      <c r="E31" s="58">
        <f>C31+D31</f>
        <v>9265964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56">
        <f>C46</f>
        <v>8578553</v>
      </c>
      <c r="D32" s="67" t="s">
        <v>14</v>
      </c>
      <c r="E32" s="56">
        <f>C32</f>
        <v>8578553</v>
      </c>
      <c r="F32" s="84"/>
    </row>
    <row r="33" spans="1:6" s="60" customFormat="1" ht="32.25" customHeight="1">
      <c r="A33" s="68" t="s">
        <v>154</v>
      </c>
      <c r="B33" s="69" t="s">
        <v>12</v>
      </c>
      <c r="C33" s="120" t="s">
        <v>14</v>
      </c>
      <c r="D33" s="56">
        <f>SUM(D34,D40)</f>
        <v>687411</v>
      </c>
      <c r="E33" s="56">
        <f>D33</f>
        <v>687411</v>
      </c>
      <c r="F33" s="84"/>
    </row>
    <row r="34" spans="1:6" s="60" customFormat="1" ht="32.25" customHeight="1">
      <c r="A34" s="118" t="s">
        <v>184</v>
      </c>
      <c r="B34" s="74">
        <v>25010000</v>
      </c>
      <c r="C34" s="67" t="s">
        <v>14</v>
      </c>
      <c r="D34" s="56">
        <f>SUM(D36,D37)</f>
        <v>687411</v>
      </c>
      <c r="E34" s="56">
        <f>D34</f>
        <v>687411</v>
      </c>
      <c r="F34" s="84"/>
    </row>
    <row r="35" spans="1:6" s="60" customFormat="1" ht="15" hidden="1">
      <c r="A35" s="118" t="s">
        <v>185</v>
      </c>
      <c r="B35" s="69"/>
      <c r="C35" s="67"/>
      <c r="D35" s="56"/>
      <c r="E35" s="56"/>
      <c r="F35" s="84"/>
    </row>
    <row r="36" spans="1:6" s="60" customFormat="1" ht="30.75">
      <c r="A36" s="118" t="s">
        <v>193</v>
      </c>
      <c r="B36" s="69">
        <v>25010100</v>
      </c>
      <c r="C36" s="67" t="s">
        <v>14</v>
      </c>
      <c r="D36" s="56">
        <f>D56</f>
        <v>687411</v>
      </c>
      <c r="E36" s="56">
        <f>SUM(D36)</f>
        <v>687411</v>
      </c>
      <c r="F36" s="84"/>
    </row>
    <row r="37" spans="1:6" s="60" customFormat="1" ht="15">
      <c r="A37" s="118" t="s">
        <v>144</v>
      </c>
      <c r="B37" s="69">
        <v>25010300</v>
      </c>
      <c r="C37" s="67" t="s">
        <v>14</v>
      </c>
      <c r="D37" s="56">
        <f>D54+D60+D81</f>
        <v>0</v>
      </c>
      <c r="E37" s="56">
        <f>SUM(D37)</f>
        <v>0</v>
      </c>
      <c r="F37" s="84"/>
    </row>
    <row r="38" spans="1:6" s="60" customFormat="1" ht="32.25" customHeight="1">
      <c r="A38" s="118" t="s">
        <v>186</v>
      </c>
      <c r="B38" s="74">
        <v>25020000</v>
      </c>
      <c r="C38" s="67" t="s">
        <v>14</v>
      </c>
      <c r="D38" s="56">
        <v>0</v>
      </c>
      <c r="E38" s="56">
        <f>D38</f>
        <v>0</v>
      </c>
      <c r="F38" s="84"/>
    </row>
    <row r="39" spans="1:6" s="60" customFormat="1" ht="15">
      <c r="A39" s="118" t="s">
        <v>185</v>
      </c>
      <c r="B39" s="69"/>
      <c r="C39" s="67"/>
      <c r="D39" s="56"/>
      <c r="E39" s="56"/>
      <c r="F39" s="84"/>
    </row>
    <row r="40" spans="1:6" s="60" customFormat="1" ht="15">
      <c r="A40" s="118" t="s">
        <v>187</v>
      </c>
      <c r="B40" s="69"/>
      <c r="C40" s="67" t="s">
        <v>14</v>
      </c>
      <c r="D40" s="56">
        <f>SUM(D43)</f>
        <v>0</v>
      </c>
      <c r="E40" s="56">
        <f>D40</f>
        <v>0</v>
      </c>
      <c r="F40" s="84"/>
    </row>
    <row r="41" spans="1:6" s="60" customFormat="1" ht="15">
      <c r="A41" s="118" t="s">
        <v>188</v>
      </c>
      <c r="B41" s="69"/>
      <c r="C41" s="67" t="s">
        <v>14</v>
      </c>
      <c r="D41" s="56">
        <v>0</v>
      </c>
      <c r="E41" s="56">
        <f>D41</f>
        <v>0</v>
      </c>
      <c r="F41" s="84"/>
    </row>
    <row r="42" spans="1:6" s="60" customFormat="1" ht="30.75">
      <c r="A42" s="118" t="s">
        <v>189</v>
      </c>
      <c r="B42" s="69"/>
      <c r="C42" s="67" t="s">
        <v>14</v>
      </c>
      <c r="D42" s="56">
        <f>SUM(D43)</f>
        <v>0</v>
      </c>
      <c r="E42" s="56">
        <f>D42</f>
        <v>0</v>
      </c>
      <c r="F42" s="84"/>
    </row>
    <row r="43" spans="1:6" s="60" customFormat="1" ht="30.75">
      <c r="A43" s="119" t="s">
        <v>196</v>
      </c>
      <c r="B43" s="69">
        <v>602400</v>
      </c>
      <c r="C43" s="67" t="s">
        <v>14</v>
      </c>
      <c r="D43" s="56">
        <f>D82</f>
        <v>0</v>
      </c>
      <c r="E43" s="56">
        <f>D43</f>
        <v>0</v>
      </c>
      <c r="F43" s="84"/>
    </row>
    <row r="44" spans="1:6" s="60" customFormat="1" ht="47.25" customHeight="1">
      <c r="A44" s="164" t="s">
        <v>190</v>
      </c>
      <c r="B44" s="69"/>
      <c r="C44" s="120" t="s">
        <v>14</v>
      </c>
      <c r="D44" s="78">
        <v>0</v>
      </c>
      <c r="E44" s="78">
        <f>D44</f>
        <v>0</v>
      </c>
      <c r="F44" s="84"/>
    </row>
    <row r="45" spans="1:6" s="60" customFormat="1" ht="16.5">
      <c r="A45" s="165"/>
      <c r="B45" s="69"/>
      <c r="C45" s="120" t="s">
        <v>14</v>
      </c>
      <c r="D45" s="78" t="s">
        <v>157</v>
      </c>
      <c r="E45" s="78" t="s">
        <v>157</v>
      </c>
      <c r="F45" s="84"/>
    </row>
    <row r="46" spans="1:7" s="14" customFormat="1" ht="13.5">
      <c r="A46" s="27" t="s">
        <v>17</v>
      </c>
      <c r="B46" s="28" t="s">
        <v>12</v>
      </c>
      <c r="C46" s="58">
        <f>C47+C82+C102+C103+C107</f>
        <v>8578553</v>
      </c>
      <c r="D46" s="58">
        <f>D47+D82+D102+D103+D107</f>
        <v>687411</v>
      </c>
      <c r="E46" s="58">
        <f aca="true" t="shared" si="0" ref="E46:E70">SUM(C46:D46)</f>
        <v>9265964</v>
      </c>
      <c r="G46" s="129"/>
    </row>
    <row r="47" spans="1:5" s="14" customFormat="1" ht="17.25" customHeight="1">
      <c r="A47" s="32" t="s">
        <v>77</v>
      </c>
      <c r="B47" s="59" t="s">
        <v>18</v>
      </c>
      <c r="C47" s="58">
        <f>C49+C52+C53+C70+C73+C77+C81</f>
        <v>8578553</v>
      </c>
      <c r="D47" s="58">
        <f>D49+D52+D53+D70+D73+D77+D81</f>
        <v>687411</v>
      </c>
      <c r="E47" s="58">
        <f t="shared" si="0"/>
        <v>9265964</v>
      </c>
    </row>
    <row r="48" spans="1:5" s="14" customFormat="1" ht="17.25" customHeight="1">
      <c r="A48" s="39" t="s">
        <v>202</v>
      </c>
      <c r="B48" s="59" t="s">
        <v>201</v>
      </c>
      <c r="C48" s="58">
        <f>C49+C52</f>
        <v>6424957</v>
      </c>
      <c r="D48" s="58">
        <f>D49+D52</f>
        <v>0</v>
      </c>
      <c r="E48" s="58">
        <f>E49+E52</f>
        <v>6424957</v>
      </c>
    </row>
    <row r="49" spans="1:5" s="36" customFormat="1" ht="14.25">
      <c r="A49" s="34" t="s">
        <v>78</v>
      </c>
      <c r="B49" s="59" t="s">
        <v>19</v>
      </c>
      <c r="C49" s="58">
        <f>SUM(C50:C51)</f>
        <v>5266358</v>
      </c>
      <c r="D49" s="58">
        <f>SUM(D50:D51)</f>
        <v>0</v>
      </c>
      <c r="E49" s="58">
        <f t="shared" si="0"/>
        <v>5266358</v>
      </c>
    </row>
    <row r="50" spans="1:5" s="36" customFormat="1" ht="13.5">
      <c r="A50" s="35" t="s">
        <v>79</v>
      </c>
      <c r="B50" s="33" t="s">
        <v>20</v>
      </c>
      <c r="C50" s="56">
        <v>5266358</v>
      </c>
      <c r="D50" s="56">
        <v>0</v>
      </c>
      <c r="E50" s="56">
        <f t="shared" si="0"/>
        <v>5266358</v>
      </c>
    </row>
    <row r="51" spans="1:5" s="37" customFormat="1" ht="17.25" customHeight="1">
      <c r="A51" s="35" t="s">
        <v>80</v>
      </c>
      <c r="B51" s="33" t="s">
        <v>21</v>
      </c>
      <c r="C51" s="56">
        <v>0</v>
      </c>
      <c r="D51" s="56">
        <v>0</v>
      </c>
      <c r="E51" s="56">
        <f t="shared" si="0"/>
        <v>0</v>
      </c>
    </row>
    <row r="52" spans="1:5" s="14" customFormat="1" ht="14.25">
      <c r="A52" s="34" t="s">
        <v>81</v>
      </c>
      <c r="B52" s="59" t="s">
        <v>22</v>
      </c>
      <c r="C52" s="58">
        <v>1158599</v>
      </c>
      <c r="D52" s="58">
        <v>0</v>
      </c>
      <c r="E52" s="58">
        <f t="shared" si="0"/>
        <v>1158599</v>
      </c>
    </row>
    <row r="53" spans="1:5" s="14" customFormat="1" ht="14.25">
      <c r="A53" s="34" t="s">
        <v>82</v>
      </c>
      <c r="B53" s="59" t="s">
        <v>23</v>
      </c>
      <c r="C53" s="58">
        <f>SUM(C54:C60)+C67</f>
        <v>2153596</v>
      </c>
      <c r="D53" s="58">
        <f>SUM(D54:D60)+D67</f>
        <v>687411</v>
      </c>
      <c r="E53" s="58">
        <f t="shared" si="0"/>
        <v>2841007</v>
      </c>
    </row>
    <row r="54" spans="1:5" s="14" customFormat="1" ht="13.5">
      <c r="A54" s="38" t="s">
        <v>83</v>
      </c>
      <c r="B54" s="33" t="s">
        <v>24</v>
      </c>
      <c r="C54" s="56">
        <v>104015</v>
      </c>
      <c r="D54" s="56"/>
      <c r="E54" s="56">
        <f t="shared" si="0"/>
        <v>104015</v>
      </c>
    </row>
    <row r="55" spans="1:5" s="14" customFormat="1" ht="13.5">
      <c r="A55" s="38" t="s">
        <v>84</v>
      </c>
      <c r="B55" s="33" t="s">
        <v>25</v>
      </c>
      <c r="C55" s="56">
        <v>3000</v>
      </c>
      <c r="D55" s="56">
        <v>0</v>
      </c>
      <c r="E55" s="56">
        <f t="shared" si="0"/>
        <v>3000</v>
      </c>
    </row>
    <row r="56" spans="1:5" s="14" customFormat="1" ht="13.5">
      <c r="A56" s="38" t="s">
        <v>85</v>
      </c>
      <c r="B56" s="33" t="s">
        <v>26</v>
      </c>
      <c r="C56" s="135">
        <v>647334</v>
      </c>
      <c r="D56" s="135">
        <v>687411</v>
      </c>
      <c r="E56" s="56">
        <f t="shared" si="0"/>
        <v>1334745</v>
      </c>
    </row>
    <row r="57" spans="1:5" s="37" customFormat="1" ht="13.5">
      <c r="A57" s="38" t="s">
        <v>86</v>
      </c>
      <c r="B57" s="33" t="s">
        <v>27</v>
      </c>
      <c r="C57" s="56">
        <v>115216</v>
      </c>
      <c r="D57" s="56">
        <v>0</v>
      </c>
      <c r="E57" s="56">
        <f t="shared" si="0"/>
        <v>115216</v>
      </c>
    </row>
    <row r="58" spans="1:5" s="37" customFormat="1" ht="13.5">
      <c r="A58" s="38" t="s">
        <v>87</v>
      </c>
      <c r="B58" s="33" t="s">
        <v>28</v>
      </c>
      <c r="C58" s="56">
        <v>0</v>
      </c>
      <c r="D58" s="56">
        <v>0</v>
      </c>
      <c r="E58" s="56">
        <f t="shared" si="0"/>
        <v>0</v>
      </c>
    </row>
    <row r="59" spans="1:5" s="37" customFormat="1" ht="13.5">
      <c r="A59" s="38" t="s">
        <v>88</v>
      </c>
      <c r="B59" s="33" t="s">
        <v>29</v>
      </c>
      <c r="C59" s="56">
        <v>0</v>
      </c>
      <c r="D59" s="56">
        <v>0</v>
      </c>
      <c r="E59" s="56">
        <f t="shared" si="0"/>
        <v>0</v>
      </c>
    </row>
    <row r="60" spans="1:5" s="14" customFormat="1" ht="13.5">
      <c r="A60" s="38" t="s">
        <v>89</v>
      </c>
      <c r="B60" s="33" t="s">
        <v>30</v>
      </c>
      <c r="C60" s="58">
        <f>SUM(C61:C66)</f>
        <v>1280031</v>
      </c>
      <c r="D60" s="58">
        <f>SUM(D61:D66)</f>
        <v>0</v>
      </c>
      <c r="E60" s="58">
        <f>SUM(E61:E66)</f>
        <v>1280031</v>
      </c>
    </row>
    <row r="61" spans="1:5" s="37" customFormat="1" ht="13.5">
      <c r="A61" s="35" t="s">
        <v>90</v>
      </c>
      <c r="B61" s="33" t="s">
        <v>31</v>
      </c>
      <c r="C61" s="133">
        <v>944309</v>
      </c>
      <c r="D61" s="133">
        <v>0</v>
      </c>
      <c r="E61" s="133">
        <f t="shared" si="0"/>
        <v>944309</v>
      </c>
    </row>
    <row r="62" spans="1:5" s="37" customFormat="1" ht="13.5">
      <c r="A62" s="35" t="s">
        <v>194</v>
      </c>
      <c r="B62" s="33" t="s">
        <v>32</v>
      </c>
      <c r="C62" s="133">
        <v>117753</v>
      </c>
      <c r="D62" s="133">
        <v>0</v>
      </c>
      <c r="E62" s="133">
        <f t="shared" si="0"/>
        <v>117753</v>
      </c>
    </row>
    <row r="63" spans="1:5" s="37" customFormat="1" ht="13.5">
      <c r="A63" s="35" t="s">
        <v>91</v>
      </c>
      <c r="B63" s="33" t="s">
        <v>33</v>
      </c>
      <c r="C63" s="133">
        <v>203190</v>
      </c>
      <c r="D63" s="133">
        <v>0</v>
      </c>
      <c r="E63" s="133">
        <f t="shared" si="0"/>
        <v>203190</v>
      </c>
    </row>
    <row r="64" spans="1:5" s="37" customFormat="1" ht="13.5">
      <c r="A64" s="35" t="s">
        <v>92</v>
      </c>
      <c r="B64" s="33" t="s">
        <v>34</v>
      </c>
      <c r="C64" s="133">
        <v>0</v>
      </c>
      <c r="D64" s="133">
        <v>0</v>
      </c>
      <c r="E64" s="133">
        <f t="shared" si="0"/>
        <v>0</v>
      </c>
    </row>
    <row r="65" spans="1:5" s="37" customFormat="1" ht="13.5">
      <c r="A65" s="35" t="s">
        <v>200</v>
      </c>
      <c r="B65" s="33" t="s">
        <v>35</v>
      </c>
      <c r="C65" s="133">
        <v>14779</v>
      </c>
      <c r="D65" s="133">
        <v>0</v>
      </c>
      <c r="E65" s="133">
        <f t="shared" si="0"/>
        <v>14779</v>
      </c>
    </row>
    <row r="66" spans="1:5" s="37" customFormat="1" ht="13.5">
      <c r="A66" s="35" t="s">
        <v>158</v>
      </c>
      <c r="B66" s="33" t="s">
        <v>160</v>
      </c>
      <c r="C66" s="133">
        <v>0</v>
      </c>
      <c r="D66" s="133">
        <v>0</v>
      </c>
      <c r="E66" s="133">
        <f>SUM(C66:D66)</f>
        <v>0</v>
      </c>
    </row>
    <row r="67" spans="1:5" s="37" customFormat="1" ht="27">
      <c r="A67" s="38" t="s">
        <v>94</v>
      </c>
      <c r="B67" s="33" t="s">
        <v>36</v>
      </c>
      <c r="C67" s="58">
        <f>SUM(C68:C69)</f>
        <v>4000</v>
      </c>
      <c r="D67" s="58">
        <f>SUM(D68:D69)</f>
        <v>0</v>
      </c>
      <c r="E67" s="58">
        <f t="shared" si="0"/>
        <v>4000</v>
      </c>
    </row>
    <row r="68" spans="1:5" s="37" customFormat="1" ht="27">
      <c r="A68" s="35" t="s">
        <v>95</v>
      </c>
      <c r="B68" s="33" t="s">
        <v>37</v>
      </c>
      <c r="C68" s="133">
        <v>0</v>
      </c>
      <c r="D68" s="133">
        <v>0</v>
      </c>
      <c r="E68" s="133">
        <f t="shared" si="0"/>
        <v>0</v>
      </c>
    </row>
    <row r="69" spans="1:5" s="37" customFormat="1" ht="27">
      <c r="A69" s="35" t="s">
        <v>96</v>
      </c>
      <c r="B69" s="33" t="s">
        <v>38</v>
      </c>
      <c r="C69" s="133">
        <v>4000</v>
      </c>
      <c r="D69" s="133">
        <v>0</v>
      </c>
      <c r="E69" s="133">
        <f t="shared" si="0"/>
        <v>4000</v>
      </c>
    </row>
    <row r="70" spans="1:5" s="36" customFormat="1" ht="14.25">
      <c r="A70" s="34" t="s">
        <v>97</v>
      </c>
      <c r="B70" s="33" t="s">
        <v>39</v>
      </c>
      <c r="C70" s="56">
        <f>SUM(C71:C72)</f>
        <v>0</v>
      </c>
      <c r="D70" s="56">
        <f>SUM(D71:D72)</f>
        <v>0</v>
      </c>
      <c r="E70" s="56">
        <f t="shared" si="0"/>
        <v>0</v>
      </c>
    </row>
    <row r="71" spans="1:5" s="36" customFormat="1" ht="13.5">
      <c r="A71" s="38" t="s">
        <v>98</v>
      </c>
      <c r="B71" s="33" t="s">
        <v>40</v>
      </c>
      <c r="C71" s="56">
        <v>0</v>
      </c>
      <c r="D71" s="56">
        <v>0</v>
      </c>
      <c r="E71" s="56">
        <f>SUM(C71:D71)</f>
        <v>0</v>
      </c>
    </row>
    <row r="72" spans="1:5" s="37" customFormat="1" ht="16.5" customHeight="1">
      <c r="A72" s="38" t="s">
        <v>99</v>
      </c>
      <c r="B72" s="33" t="s">
        <v>41</v>
      </c>
      <c r="C72" s="56">
        <v>0</v>
      </c>
      <c r="D72" s="56">
        <v>0</v>
      </c>
      <c r="E72" s="56">
        <f>SUM(C72:D72)</f>
        <v>0</v>
      </c>
    </row>
    <row r="73" spans="1:5" s="37" customFormat="1" ht="14.25" customHeight="1">
      <c r="A73" s="34" t="s">
        <v>100</v>
      </c>
      <c r="B73" s="33" t="s">
        <v>42</v>
      </c>
      <c r="C73" s="56">
        <f>SUM(C74:C76)</f>
        <v>0</v>
      </c>
      <c r="D73" s="56">
        <f>SUM(D74:D76)</f>
        <v>0</v>
      </c>
      <c r="E73" s="56">
        <f aca="true" t="shared" si="1" ref="E73:E106">SUM(C73:D73)</f>
        <v>0</v>
      </c>
    </row>
    <row r="74" spans="1:5" s="37" customFormat="1" ht="13.5">
      <c r="A74" s="38" t="s">
        <v>101</v>
      </c>
      <c r="B74" s="33" t="s">
        <v>43</v>
      </c>
      <c r="C74" s="56">
        <v>0</v>
      </c>
      <c r="D74" s="56">
        <v>0</v>
      </c>
      <c r="E74" s="56">
        <f t="shared" si="1"/>
        <v>0</v>
      </c>
    </row>
    <row r="75" spans="1:5" s="14" customFormat="1" ht="13.5">
      <c r="A75" s="38" t="s">
        <v>102</v>
      </c>
      <c r="B75" s="33" t="s">
        <v>44</v>
      </c>
      <c r="C75" s="56">
        <v>0</v>
      </c>
      <c r="D75" s="56">
        <v>0</v>
      </c>
      <c r="E75" s="56">
        <f t="shared" si="1"/>
        <v>0</v>
      </c>
    </row>
    <row r="76" spans="1:5" s="14" customFormat="1" ht="13.5">
      <c r="A76" s="38" t="s">
        <v>103</v>
      </c>
      <c r="B76" s="33" t="s">
        <v>45</v>
      </c>
      <c r="C76" s="56">
        <v>0</v>
      </c>
      <c r="D76" s="56">
        <v>0</v>
      </c>
      <c r="E76" s="56">
        <f t="shared" si="1"/>
        <v>0</v>
      </c>
    </row>
    <row r="77" spans="1:5" s="14" customFormat="1" ht="15" customHeight="1">
      <c r="A77" s="39" t="s">
        <v>104</v>
      </c>
      <c r="B77" s="59" t="s">
        <v>46</v>
      </c>
      <c r="C77" s="58">
        <f>SUM(C78:C80)</f>
        <v>0</v>
      </c>
      <c r="D77" s="58">
        <f>SUM(D78:D80)</f>
        <v>0</v>
      </c>
      <c r="E77" s="58">
        <f t="shared" si="1"/>
        <v>0</v>
      </c>
    </row>
    <row r="78" spans="1:5" s="37" customFormat="1" ht="13.5">
      <c r="A78" s="38" t="s">
        <v>105</v>
      </c>
      <c r="B78" s="33" t="s">
        <v>47</v>
      </c>
      <c r="C78" s="56">
        <v>0</v>
      </c>
      <c r="D78" s="56">
        <v>0</v>
      </c>
      <c r="E78" s="56">
        <f t="shared" si="1"/>
        <v>0</v>
      </c>
    </row>
    <row r="79" spans="1:5" s="36" customFormat="1" ht="13.5">
      <c r="A79" s="38" t="s">
        <v>106</v>
      </c>
      <c r="B79" s="33" t="s">
        <v>48</v>
      </c>
      <c r="C79" s="56">
        <v>0</v>
      </c>
      <c r="D79" s="56">
        <v>0</v>
      </c>
      <c r="E79" s="56">
        <f t="shared" si="1"/>
        <v>0</v>
      </c>
    </row>
    <row r="80" spans="1:5" s="40" customFormat="1" ht="13.5">
      <c r="A80" s="38" t="s">
        <v>107</v>
      </c>
      <c r="B80" s="33" t="s">
        <v>49</v>
      </c>
      <c r="C80" s="56">
        <v>0</v>
      </c>
      <c r="D80" s="56">
        <v>0</v>
      </c>
      <c r="E80" s="56">
        <f t="shared" si="1"/>
        <v>0</v>
      </c>
    </row>
    <row r="81" spans="1:5" s="37" customFormat="1" ht="15.75" customHeight="1">
      <c r="A81" s="39" t="s">
        <v>108</v>
      </c>
      <c r="B81" s="59" t="s">
        <v>50</v>
      </c>
      <c r="C81" s="56">
        <v>0</v>
      </c>
      <c r="D81" s="56"/>
      <c r="E81" s="56">
        <f t="shared" si="1"/>
        <v>0</v>
      </c>
    </row>
    <row r="82" spans="1:5" s="37" customFormat="1" ht="13.5">
      <c r="A82" s="39" t="s">
        <v>109</v>
      </c>
      <c r="B82" s="59" t="s">
        <v>51</v>
      </c>
      <c r="C82" s="58">
        <f>C83+C97</f>
        <v>0</v>
      </c>
      <c r="D82" s="58">
        <f>D83+D97</f>
        <v>0</v>
      </c>
      <c r="E82" s="58">
        <f t="shared" si="1"/>
        <v>0</v>
      </c>
    </row>
    <row r="83" spans="1:5" s="14" customFormat="1" ht="13.5">
      <c r="A83" s="39" t="s">
        <v>110</v>
      </c>
      <c r="B83" s="59" t="s">
        <v>52</v>
      </c>
      <c r="C83" s="58">
        <f>C84+C85+C88+C91+C95+C96</f>
        <v>0</v>
      </c>
      <c r="D83" s="58">
        <f>D84+D85+D88+D91+D95+D96</f>
        <v>0</v>
      </c>
      <c r="E83" s="58">
        <f t="shared" si="1"/>
        <v>0</v>
      </c>
    </row>
    <row r="84" spans="1:5" s="14" customFormat="1" ht="13.5">
      <c r="A84" s="38" t="s">
        <v>111</v>
      </c>
      <c r="B84" s="33" t="s">
        <v>53</v>
      </c>
      <c r="C84" s="56">
        <v>0</v>
      </c>
      <c r="D84" s="56"/>
      <c r="E84" s="56">
        <f t="shared" si="1"/>
        <v>0</v>
      </c>
    </row>
    <row r="85" spans="1:5" s="37" customFormat="1" ht="13.5">
      <c r="A85" s="38" t="s">
        <v>112</v>
      </c>
      <c r="B85" s="33" t="s">
        <v>54</v>
      </c>
      <c r="C85" s="56">
        <v>0</v>
      </c>
      <c r="D85" s="56">
        <f>SUM(D86:D87)</f>
        <v>0</v>
      </c>
      <c r="E85" s="56">
        <f t="shared" si="1"/>
        <v>0</v>
      </c>
    </row>
    <row r="86" spans="1:5" s="14" customFormat="1" ht="13.5">
      <c r="A86" s="35" t="s">
        <v>113</v>
      </c>
      <c r="B86" s="33" t="s">
        <v>55</v>
      </c>
      <c r="C86" s="56">
        <v>0</v>
      </c>
      <c r="D86" s="56">
        <v>0</v>
      </c>
      <c r="E86" s="56">
        <f t="shared" si="1"/>
        <v>0</v>
      </c>
    </row>
    <row r="87" spans="1:5" s="14" customFormat="1" ht="13.5">
      <c r="A87" s="35" t="s">
        <v>114</v>
      </c>
      <c r="B87" s="33" t="s">
        <v>56</v>
      </c>
      <c r="C87" s="56">
        <v>0</v>
      </c>
      <c r="D87" s="56">
        <v>0</v>
      </c>
      <c r="E87" s="56">
        <f t="shared" si="1"/>
        <v>0</v>
      </c>
    </row>
    <row r="88" spans="1:5" s="14" customFormat="1" ht="16.5" customHeight="1">
      <c r="A88" s="38" t="s">
        <v>115</v>
      </c>
      <c r="B88" s="33" t="s">
        <v>57</v>
      </c>
      <c r="C88" s="56">
        <v>0</v>
      </c>
      <c r="D88" s="56">
        <f>SUM(D89:D90)</f>
        <v>0</v>
      </c>
      <c r="E88" s="56">
        <f t="shared" si="1"/>
        <v>0</v>
      </c>
    </row>
    <row r="89" spans="1:5" s="14" customFormat="1" ht="16.5" customHeight="1">
      <c r="A89" s="35" t="s">
        <v>116</v>
      </c>
      <c r="B89" s="33" t="s">
        <v>58</v>
      </c>
      <c r="C89" s="56">
        <v>0</v>
      </c>
      <c r="D89" s="56">
        <v>0</v>
      </c>
      <c r="E89" s="56">
        <f t="shared" si="1"/>
        <v>0</v>
      </c>
    </row>
    <row r="90" spans="1:5" s="14" customFormat="1" ht="16.5" customHeight="1">
      <c r="A90" s="35" t="s">
        <v>117</v>
      </c>
      <c r="B90" s="33" t="s">
        <v>59</v>
      </c>
      <c r="C90" s="56">
        <v>0</v>
      </c>
      <c r="D90" s="56"/>
      <c r="E90" s="56">
        <f t="shared" si="1"/>
        <v>0</v>
      </c>
    </row>
    <row r="91" spans="1:5" s="14" customFormat="1" ht="13.5">
      <c r="A91" s="38" t="s">
        <v>118</v>
      </c>
      <c r="B91" s="33" t="s">
        <v>60</v>
      </c>
      <c r="C91" s="56">
        <v>0</v>
      </c>
      <c r="D91" s="56">
        <f>SUM(D92:D94)</f>
        <v>0</v>
      </c>
      <c r="E91" s="56">
        <f>SUM(C91:D91)</f>
        <v>0</v>
      </c>
    </row>
    <row r="92" spans="1:5" s="40" customFormat="1" ht="13.5">
      <c r="A92" s="35" t="s">
        <v>119</v>
      </c>
      <c r="B92" s="33" t="s">
        <v>61</v>
      </c>
      <c r="C92" s="56">
        <v>0</v>
      </c>
      <c r="D92" s="56">
        <v>0</v>
      </c>
      <c r="E92" s="56">
        <f>SUM(C92:D92)</f>
        <v>0</v>
      </c>
    </row>
    <row r="93" spans="1:5" s="40" customFormat="1" ht="13.5">
      <c r="A93" s="35" t="s">
        <v>120</v>
      </c>
      <c r="B93" s="33" t="s">
        <v>62</v>
      </c>
      <c r="C93" s="56">
        <v>0</v>
      </c>
      <c r="D93" s="56">
        <v>0</v>
      </c>
      <c r="E93" s="56">
        <f t="shared" si="1"/>
        <v>0</v>
      </c>
    </row>
    <row r="94" spans="1:5" s="40" customFormat="1" ht="13.5">
      <c r="A94" s="35" t="s">
        <v>121</v>
      </c>
      <c r="B94" s="33" t="s">
        <v>63</v>
      </c>
      <c r="C94" s="56">
        <v>0</v>
      </c>
      <c r="D94" s="56">
        <v>0</v>
      </c>
      <c r="E94" s="56">
        <f t="shared" si="1"/>
        <v>0</v>
      </c>
    </row>
    <row r="95" spans="1:5" s="41" customFormat="1" ht="16.5" customHeight="1">
      <c r="A95" s="38" t="s">
        <v>122</v>
      </c>
      <c r="B95" s="33" t="s">
        <v>64</v>
      </c>
      <c r="C95" s="56">
        <v>0</v>
      </c>
      <c r="D95" s="56">
        <v>0</v>
      </c>
      <c r="E95" s="56">
        <f t="shared" si="1"/>
        <v>0</v>
      </c>
    </row>
    <row r="96" spans="1:5" s="37" customFormat="1" ht="16.5" customHeight="1">
      <c r="A96" s="38" t="s">
        <v>123</v>
      </c>
      <c r="B96" s="33" t="s">
        <v>65</v>
      </c>
      <c r="C96" s="56">
        <v>0</v>
      </c>
      <c r="D96" s="56">
        <v>0</v>
      </c>
      <c r="E96" s="56">
        <f t="shared" si="1"/>
        <v>0</v>
      </c>
    </row>
    <row r="97" spans="1:5" s="37" customFormat="1" ht="13.5">
      <c r="A97" s="39" t="s">
        <v>124</v>
      </c>
      <c r="B97" s="33" t="s">
        <v>66</v>
      </c>
      <c r="C97" s="56">
        <v>0</v>
      </c>
      <c r="D97" s="56">
        <f>SUM(D98:D101)</f>
        <v>0</v>
      </c>
      <c r="E97" s="56">
        <f t="shared" si="1"/>
        <v>0</v>
      </c>
    </row>
    <row r="98" spans="1:5" s="37" customFormat="1" ht="13.5">
      <c r="A98" s="38" t="s">
        <v>125</v>
      </c>
      <c r="B98" s="33" t="s">
        <v>67</v>
      </c>
      <c r="C98" s="56">
        <v>0</v>
      </c>
      <c r="D98" s="56">
        <v>0</v>
      </c>
      <c r="E98" s="56">
        <f t="shared" si="1"/>
        <v>0</v>
      </c>
    </row>
    <row r="99" spans="1:5" s="36" customFormat="1" ht="13.5">
      <c r="A99" s="38" t="s">
        <v>126</v>
      </c>
      <c r="B99" s="33" t="s">
        <v>68</v>
      </c>
      <c r="C99" s="56">
        <v>0</v>
      </c>
      <c r="D99" s="56">
        <v>0</v>
      </c>
      <c r="E99" s="56">
        <f t="shared" si="1"/>
        <v>0</v>
      </c>
    </row>
    <row r="100" spans="1:5" s="36" customFormat="1" ht="13.5">
      <c r="A100" s="38" t="s">
        <v>127</v>
      </c>
      <c r="B100" s="33" t="s">
        <v>69</v>
      </c>
      <c r="C100" s="56">
        <v>0</v>
      </c>
      <c r="D100" s="56">
        <v>0</v>
      </c>
      <c r="E100" s="56">
        <f t="shared" si="1"/>
        <v>0</v>
      </c>
    </row>
    <row r="101" spans="1:5" s="36" customFormat="1" ht="13.5">
      <c r="A101" s="38" t="s">
        <v>128</v>
      </c>
      <c r="B101" s="33" t="s">
        <v>70</v>
      </c>
      <c r="C101" s="56">
        <v>0</v>
      </c>
      <c r="D101" s="56">
        <v>0</v>
      </c>
      <c r="E101" s="56">
        <f t="shared" si="1"/>
        <v>0</v>
      </c>
    </row>
    <row r="102" spans="1:5" s="40" customFormat="1" ht="15" customHeight="1" hidden="1">
      <c r="A102" s="38" t="e">
        <v>#N/A</v>
      </c>
      <c r="B102" s="33"/>
      <c r="C102" s="56">
        <v>0</v>
      </c>
      <c r="D102" s="56"/>
      <c r="E102" s="56"/>
    </row>
    <row r="103" spans="1:5" s="40" customFormat="1" ht="13.5">
      <c r="A103" s="42" t="s">
        <v>129</v>
      </c>
      <c r="B103" s="33" t="s">
        <v>71</v>
      </c>
      <c r="C103" s="56">
        <v>0</v>
      </c>
      <c r="D103" s="56">
        <f>SUM(D104:D106)</f>
        <v>0</v>
      </c>
      <c r="E103" s="56">
        <f t="shared" si="1"/>
        <v>0</v>
      </c>
    </row>
    <row r="104" spans="1:5" s="40" customFormat="1" ht="13.5">
      <c r="A104" s="43" t="s">
        <v>130</v>
      </c>
      <c r="B104" s="33" t="s">
        <v>72</v>
      </c>
      <c r="C104" s="56">
        <v>0</v>
      </c>
      <c r="D104" s="56">
        <v>0</v>
      </c>
      <c r="E104" s="56">
        <f t="shared" si="1"/>
        <v>0</v>
      </c>
    </row>
    <row r="105" spans="1:5" s="40" customFormat="1" ht="13.5">
      <c r="A105" s="43" t="s">
        <v>131</v>
      </c>
      <c r="B105" s="33" t="s">
        <v>73</v>
      </c>
      <c r="C105" s="56">
        <v>0</v>
      </c>
      <c r="D105" s="56">
        <v>0</v>
      </c>
      <c r="E105" s="56">
        <f t="shared" si="1"/>
        <v>0</v>
      </c>
    </row>
    <row r="106" spans="1:5" s="40" customFormat="1" ht="13.5">
      <c r="A106" s="43" t="s">
        <v>132</v>
      </c>
      <c r="B106" s="33" t="s">
        <v>74</v>
      </c>
      <c r="C106" s="56">
        <v>0</v>
      </c>
      <c r="D106" s="56">
        <v>0</v>
      </c>
      <c r="E106" s="56">
        <f t="shared" si="1"/>
        <v>0</v>
      </c>
    </row>
    <row r="107" spans="1:5" s="40" customFormat="1" ht="13.5">
      <c r="A107" s="42" t="s">
        <v>133</v>
      </c>
      <c r="B107" s="33" t="s">
        <v>75</v>
      </c>
      <c r="C107" s="56">
        <v>0</v>
      </c>
      <c r="D107" s="56">
        <v>0</v>
      </c>
      <c r="E107" s="56">
        <f>SUM(C107:D107)</f>
        <v>0</v>
      </c>
    </row>
    <row r="108" spans="1:5" s="40" customFormat="1" ht="13.5">
      <c r="A108" s="39" t="s">
        <v>134</v>
      </c>
      <c r="B108" s="33" t="s">
        <v>76</v>
      </c>
      <c r="C108" s="56">
        <v>0</v>
      </c>
      <c r="D108" s="56">
        <v>0</v>
      </c>
      <c r="E108" s="56">
        <f>SUM(C108:D108)</f>
        <v>0</v>
      </c>
    </row>
    <row r="109" spans="1:5" ht="12.75">
      <c r="A109" s="149"/>
      <c r="B109" s="149"/>
      <c r="C109" s="149"/>
      <c r="D109" s="149"/>
      <c r="E109" s="149"/>
    </row>
    <row r="110" spans="1:5" ht="12.75">
      <c r="A110" s="146"/>
      <c r="B110" s="146"/>
      <c r="C110" s="146"/>
      <c r="D110" s="146"/>
      <c r="E110" s="146"/>
    </row>
    <row r="111" spans="1:5" ht="12.75">
      <c r="A111" s="146"/>
      <c r="B111" s="146"/>
      <c r="C111" s="146"/>
      <c r="D111" s="146"/>
      <c r="E111" s="146"/>
    </row>
    <row r="112" spans="1:5" ht="15">
      <c r="A112" s="86"/>
      <c r="B112" s="45"/>
      <c r="C112" s="46"/>
      <c r="D112" s="46"/>
      <c r="E112" s="46"/>
    </row>
    <row r="113" spans="1:5" ht="12.75">
      <c r="A113" s="44"/>
      <c r="B113" s="45"/>
      <c r="C113" s="46"/>
      <c r="D113" s="46"/>
      <c r="E113" s="46"/>
    </row>
    <row r="114" spans="1:5" ht="12.75">
      <c r="A114" s="44"/>
      <c r="B114" s="45"/>
      <c r="C114" s="46"/>
      <c r="D114" s="46"/>
      <c r="E114" s="46"/>
    </row>
    <row r="115" spans="1:5" s="128" customFormat="1" ht="18">
      <c r="A115" s="141" t="s">
        <v>205</v>
      </c>
      <c r="B115" s="126"/>
      <c r="C115" s="127"/>
      <c r="D115" s="169" t="s">
        <v>197</v>
      </c>
      <c r="E115" s="169"/>
    </row>
    <row r="116" spans="1:5" s="49" customFormat="1" ht="12.75" customHeight="1">
      <c r="A116" s="47"/>
      <c r="B116" s="9" t="s">
        <v>0</v>
      </c>
      <c r="C116" s="48"/>
      <c r="D116" s="153" t="s">
        <v>1</v>
      </c>
      <c r="E116" s="153"/>
    </row>
    <row r="117" spans="1:5" s="128" customFormat="1" ht="18">
      <c r="A117" s="142" t="s">
        <v>136</v>
      </c>
      <c r="B117" s="126"/>
      <c r="C117" s="127"/>
      <c r="D117" s="169" t="s">
        <v>137</v>
      </c>
      <c r="E117" s="169"/>
    </row>
    <row r="118" spans="1:5" s="49" customFormat="1" ht="9.75">
      <c r="A118" s="50"/>
      <c r="B118" s="9" t="s">
        <v>0</v>
      </c>
      <c r="C118" s="48"/>
      <c r="D118" s="153" t="s">
        <v>1</v>
      </c>
      <c r="E118" s="153"/>
    </row>
    <row r="119" spans="1:6" s="14" customFormat="1" ht="13.5">
      <c r="A119" s="134" t="s">
        <v>209</v>
      </c>
      <c r="C119" s="11"/>
      <c r="D119" s="145"/>
      <c r="E119" s="145"/>
      <c r="F119" s="11"/>
    </row>
    <row r="120" spans="1:5" s="53" customFormat="1" ht="13.5">
      <c r="A120" s="52" t="s">
        <v>2</v>
      </c>
      <c r="B120" s="6"/>
      <c r="C120" s="54"/>
      <c r="D120" s="54"/>
      <c r="E120" s="55"/>
    </row>
    <row r="121" spans="1:4" s="125" customFormat="1" ht="13.5">
      <c r="A121" s="123" t="s">
        <v>191</v>
      </c>
      <c r="B121" s="16"/>
      <c r="C121" s="124"/>
      <c r="D121" s="124"/>
    </row>
    <row r="122" spans="1:5" s="14" customFormat="1" ht="24" customHeight="1">
      <c r="A122" s="116" t="s">
        <v>179</v>
      </c>
      <c r="B122" s="82"/>
      <c r="C122" s="11"/>
      <c r="D122" s="168"/>
      <c r="E122" s="168"/>
    </row>
    <row r="123" ht="12.75">
      <c r="A123" s="117" t="s">
        <v>181</v>
      </c>
    </row>
    <row r="124" spans="1:5" ht="26.25" customHeight="1">
      <c r="A124" s="146" t="s">
        <v>182</v>
      </c>
      <c r="B124" s="146"/>
      <c r="C124" s="146"/>
      <c r="D124" s="146"/>
      <c r="E124" s="146"/>
    </row>
    <row r="125" ht="15">
      <c r="A125" s="86"/>
    </row>
  </sheetData>
  <sheetProtection/>
  <mergeCells count="36">
    <mergeCell ref="A124:E124"/>
    <mergeCell ref="A44:A45"/>
    <mergeCell ref="B28:B29"/>
    <mergeCell ref="C28:D28"/>
    <mergeCell ref="E28:E29"/>
    <mergeCell ref="D119:E119"/>
    <mergeCell ref="D122:E122"/>
    <mergeCell ref="D115:E115"/>
    <mergeCell ref="D116:E116"/>
    <mergeCell ref="D117:E117"/>
    <mergeCell ref="B4:E4"/>
    <mergeCell ref="B8:E8"/>
    <mergeCell ref="D10:E10"/>
    <mergeCell ref="B12:D12"/>
    <mergeCell ref="F1:G1"/>
    <mergeCell ref="C1:E1"/>
    <mergeCell ref="C2:E2"/>
    <mergeCell ref="B6:D6"/>
    <mergeCell ref="A20:E20"/>
    <mergeCell ref="A21:E21"/>
    <mergeCell ref="A28:A29"/>
    <mergeCell ref="D118:E118"/>
    <mergeCell ref="A25:E25"/>
    <mergeCell ref="A22:E22"/>
    <mergeCell ref="A23:E23"/>
    <mergeCell ref="A24:E24"/>
    <mergeCell ref="A15:E15"/>
    <mergeCell ref="F21:G21"/>
    <mergeCell ref="F17:G17"/>
    <mergeCell ref="A111:E111"/>
    <mergeCell ref="A18:E18"/>
    <mergeCell ref="A16:E16"/>
    <mergeCell ref="A17:E17"/>
    <mergeCell ref="A110:E110"/>
    <mergeCell ref="A109:E109"/>
    <mergeCell ref="A19:E19"/>
  </mergeCells>
  <printOptions/>
  <pageMargins left="0.7874015748031497" right="0.1968503937007874" top="0.2755905511811024" bottom="0.2362204724409449" header="0.31496062992125984" footer="0.2755905511811024"/>
  <pageSetup blackAndWhite="1" fitToHeight="2" fitToWidth="1" horizontalDpi="600" verticalDpi="600" orientation="portrait" paperSize="9" scale="72" r:id="rId1"/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5"/>
  <sheetViews>
    <sheetView tabSelected="1" zoomScaleSheetLayoutView="100" zoomScalePageLayoutView="0" workbookViewId="0" topLeftCell="A25">
      <selection activeCell="A18" sqref="A18:E18"/>
    </sheetView>
  </sheetViews>
  <sheetFormatPr defaultColWidth="9.125" defaultRowHeight="12.75"/>
  <cols>
    <col min="1" max="1" width="70.375" style="1" customWidth="1"/>
    <col min="2" max="2" width="10.625" style="1" customWidth="1"/>
    <col min="3" max="3" width="16.625" style="21" customWidth="1"/>
    <col min="4" max="4" width="14.875" style="21" customWidth="1"/>
    <col min="5" max="5" width="17.50390625" style="21" customWidth="1"/>
    <col min="6" max="6" width="9.125" style="1" customWidth="1"/>
    <col min="7" max="7" width="9.50390625" style="1" bestFit="1" customWidth="1"/>
    <col min="8" max="16384" width="9.125" style="1" customWidth="1"/>
  </cols>
  <sheetData>
    <row r="1" spans="1:10" s="5" customFormat="1" ht="12" customHeight="1">
      <c r="A1" s="2"/>
      <c r="C1" s="162"/>
      <c r="D1" s="162"/>
      <c r="E1" s="162"/>
      <c r="F1" s="161"/>
      <c r="G1" s="161"/>
      <c r="H1" s="3"/>
      <c r="I1" s="3"/>
      <c r="J1" s="3"/>
    </row>
    <row r="2" spans="1:10" s="5" customFormat="1" ht="75.75" customHeight="1">
      <c r="A2" s="2"/>
      <c r="C2" s="162" t="s">
        <v>152</v>
      </c>
      <c r="D2" s="162"/>
      <c r="E2" s="162"/>
      <c r="F2" s="4"/>
      <c r="G2" s="4"/>
      <c r="H2" s="3"/>
      <c r="I2" s="3"/>
      <c r="J2" s="3"/>
    </row>
    <row r="3" spans="1:10" s="5" customFormat="1" ht="1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">
      <c r="A4" s="107"/>
      <c r="B4" s="156"/>
      <c r="C4" s="156"/>
      <c r="D4" s="156"/>
      <c r="E4" s="156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">
      <c r="A5" s="121"/>
      <c r="B5" s="130" t="s">
        <v>192</v>
      </c>
      <c r="C5" s="131"/>
      <c r="D5" s="138"/>
      <c r="E5" s="13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30.75" customHeight="1">
      <c r="A6" s="122"/>
      <c r="B6" s="170" t="s">
        <v>210</v>
      </c>
      <c r="C6" s="170"/>
      <c r="D6" s="170"/>
      <c r="E6" s="140" t="str">
        <f>CONCATENATE(E31,",00 грн.")</f>
        <v>10356284,00 грн.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">
      <c r="A7" s="122"/>
      <c r="B7" s="90"/>
      <c r="C7" s="90" t="s">
        <v>173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27" customHeight="1">
      <c r="A8" s="108"/>
      <c r="B8" s="157" t="s">
        <v>199</v>
      </c>
      <c r="C8" s="157"/>
      <c r="D8" s="157"/>
      <c r="E8" s="15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">
      <c r="A9" s="108"/>
      <c r="B9" s="93" t="s">
        <v>176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3.5">
      <c r="A10" s="94"/>
      <c r="B10" s="95"/>
      <c r="C10" s="96"/>
      <c r="D10" s="158" t="s">
        <v>198</v>
      </c>
      <c r="E10" s="15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12.75">
      <c r="A11" s="97"/>
      <c r="B11" s="102"/>
      <c r="C11" s="93" t="s">
        <v>0</v>
      </c>
      <c r="D11" s="132" t="s">
        <v>1</v>
      </c>
      <c r="E11" s="132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3.5">
      <c r="A12" s="101"/>
      <c r="B12" s="159" t="s">
        <v>208</v>
      </c>
      <c r="C12" s="160"/>
      <c r="D12" s="160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3.5">
      <c r="A13" s="103"/>
      <c r="B13" s="94"/>
      <c r="C13" s="105" t="s">
        <v>135</v>
      </c>
      <c r="D13" s="105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8.75">
      <c r="A15" s="143" t="s">
        <v>4</v>
      </c>
      <c r="B15" s="144"/>
      <c r="C15" s="144"/>
      <c r="D15" s="144"/>
      <c r="E15" s="144"/>
    </row>
    <row r="16" spans="1:5" s="64" customFormat="1" ht="19.5" customHeight="1">
      <c r="A16" s="143" t="s">
        <v>207</v>
      </c>
      <c r="B16" s="144"/>
      <c r="C16" s="144"/>
      <c r="D16" s="144"/>
      <c r="E16" s="144"/>
    </row>
    <row r="17" spans="1:7" s="14" customFormat="1" ht="15.75" customHeight="1" hidden="1">
      <c r="A17" s="145"/>
      <c r="B17" s="145"/>
      <c r="C17" s="145"/>
      <c r="D17" s="145"/>
      <c r="E17" s="145"/>
      <c r="F17" s="145"/>
      <c r="G17" s="145"/>
    </row>
    <row r="18" spans="1:5" s="14" customFormat="1" ht="33.75" customHeight="1">
      <c r="A18" s="147" t="str">
        <f>CONCATENATE(Лист2!D6,"   ",Лист2!C6)</f>
        <v>24272571   КОМУНАЛЬНИЙ ЗАКЛАД "ДОШКІЛЬНИЙ НАВЧАЛЬНИЙ ЗАКЛАД (ЯСЛА-САДОК) №143 КОМБІНОВАНОГО ТИПУ ХАРКІВСЬКОЇ МІСЬКОЇ РАДИ"</v>
      </c>
      <c r="B18" s="148"/>
      <c r="C18" s="148"/>
      <c r="D18" s="148"/>
      <c r="E18" s="148"/>
    </row>
    <row r="19" spans="1:5" s="14" customFormat="1" ht="12.75" customHeight="1">
      <c r="A19" s="150" t="s">
        <v>5</v>
      </c>
      <c r="B19" s="150"/>
      <c r="C19" s="150"/>
      <c r="D19" s="150"/>
      <c r="E19" s="150"/>
    </row>
    <row r="20" spans="1:5" s="14" customFormat="1" ht="17.25" customHeight="1">
      <c r="A20" s="151" t="s">
        <v>163</v>
      </c>
      <c r="B20" s="151"/>
      <c r="C20" s="151"/>
      <c r="D20" s="151"/>
      <c r="E20" s="151"/>
    </row>
    <row r="21" spans="1:7" s="14" customFormat="1" ht="12.75" customHeight="1">
      <c r="A21" s="150" t="s">
        <v>153</v>
      </c>
      <c r="B21" s="150"/>
      <c r="C21" s="150"/>
      <c r="D21" s="150"/>
      <c r="E21" s="150"/>
      <c r="F21" s="145"/>
      <c r="G21" s="145"/>
    </row>
    <row r="22" spans="1:7" s="14" customFormat="1" ht="15.75" customHeight="1">
      <c r="A22" s="155" t="s">
        <v>164</v>
      </c>
      <c r="B22" s="155"/>
      <c r="C22" s="155"/>
      <c r="D22" s="155"/>
      <c r="E22" s="155"/>
      <c r="F22" s="15"/>
      <c r="G22" s="15"/>
    </row>
    <row r="23" spans="1:7" s="14" customFormat="1" ht="30.75" customHeight="1">
      <c r="A23" s="154" t="s">
        <v>195</v>
      </c>
      <c r="B23" s="154"/>
      <c r="C23" s="154"/>
      <c r="D23" s="154"/>
      <c r="E23" s="154"/>
      <c r="F23" s="15"/>
      <c r="G23" s="15"/>
    </row>
    <row r="24" spans="1:7" s="14" customFormat="1" ht="21.75" customHeight="1">
      <c r="A24" s="154" t="s">
        <v>139</v>
      </c>
      <c r="B24" s="154"/>
      <c r="C24" s="154"/>
      <c r="D24" s="154"/>
      <c r="E24" s="154"/>
      <c r="F24" s="15"/>
      <c r="G24" s="15"/>
    </row>
    <row r="25" spans="1:5" s="16" customFormat="1" ht="30.75" customHeight="1">
      <c r="A25" s="171" t="s">
        <v>206</v>
      </c>
      <c r="B25" s="154"/>
      <c r="C25" s="154"/>
      <c r="D25" s="154"/>
      <c r="E25" s="154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6</v>
      </c>
      <c r="F27" s="21"/>
      <c r="G27" s="21"/>
    </row>
    <row r="28" spans="1:5" s="23" customFormat="1" ht="12.75" customHeight="1">
      <c r="A28" s="152" t="s">
        <v>7</v>
      </c>
      <c r="B28" s="166" t="s">
        <v>8</v>
      </c>
      <c r="C28" s="167" t="s">
        <v>9</v>
      </c>
      <c r="D28" s="167"/>
      <c r="E28" s="166" t="s">
        <v>10</v>
      </c>
    </row>
    <row r="29" spans="1:5" s="23" customFormat="1" ht="33" customHeight="1">
      <c r="A29" s="152"/>
      <c r="B29" s="166"/>
      <c r="C29" s="22" t="s">
        <v>149</v>
      </c>
      <c r="D29" s="22" t="s">
        <v>150</v>
      </c>
      <c r="E29" s="166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5">
      <c r="A31" s="27" t="s">
        <v>11</v>
      </c>
      <c r="B31" s="28" t="s">
        <v>12</v>
      </c>
      <c r="C31" s="58">
        <f>C32</f>
        <v>9842821</v>
      </c>
      <c r="D31" s="58">
        <f>SUM(D34,D43)</f>
        <v>513463</v>
      </c>
      <c r="E31" s="58">
        <f>C31+D31</f>
        <v>10356284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56">
        <f>C46</f>
        <v>9842821</v>
      </c>
      <c r="D32" s="67" t="s">
        <v>14</v>
      </c>
      <c r="E32" s="56">
        <f>C32</f>
        <v>9842821</v>
      </c>
      <c r="F32" s="84"/>
    </row>
    <row r="33" spans="1:6" s="60" customFormat="1" ht="32.25" customHeight="1">
      <c r="A33" s="68" t="s">
        <v>154</v>
      </c>
      <c r="B33" s="69" t="s">
        <v>12</v>
      </c>
      <c r="C33" s="120" t="s">
        <v>14</v>
      </c>
      <c r="D33" s="56">
        <f>SUM(D34,D40)</f>
        <v>513463</v>
      </c>
      <c r="E33" s="56">
        <f>D33</f>
        <v>513463</v>
      </c>
      <c r="F33" s="84"/>
    </row>
    <row r="34" spans="1:6" s="60" customFormat="1" ht="32.25" customHeight="1">
      <c r="A34" s="118" t="s">
        <v>184</v>
      </c>
      <c r="B34" s="74">
        <v>25010000</v>
      </c>
      <c r="C34" s="67" t="s">
        <v>14</v>
      </c>
      <c r="D34" s="56">
        <f>SUM(D36,D37)</f>
        <v>507327</v>
      </c>
      <c r="E34" s="56">
        <f>D34</f>
        <v>507327</v>
      </c>
      <c r="F34" s="84"/>
    </row>
    <row r="35" spans="1:6" s="60" customFormat="1" ht="15" hidden="1">
      <c r="A35" s="118" t="s">
        <v>185</v>
      </c>
      <c r="B35" s="69"/>
      <c r="C35" s="67"/>
      <c r="D35" s="56"/>
      <c r="E35" s="56"/>
      <c r="F35" s="84"/>
    </row>
    <row r="36" spans="1:6" s="60" customFormat="1" ht="30.75">
      <c r="A36" s="118" t="s">
        <v>193</v>
      </c>
      <c r="B36" s="69">
        <v>25010100</v>
      </c>
      <c r="C36" s="67" t="s">
        <v>14</v>
      </c>
      <c r="D36" s="56">
        <f>D56</f>
        <v>507327</v>
      </c>
      <c r="E36" s="56">
        <f>SUM(D36)</f>
        <v>507327</v>
      </c>
      <c r="F36" s="84"/>
    </row>
    <row r="37" spans="1:6" s="60" customFormat="1" ht="15">
      <c r="A37" s="118" t="s">
        <v>144</v>
      </c>
      <c r="B37" s="69">
        <v>25010300</v>
      </c>
      <c r="C37" s="67" t="s">
        <v>14</v>
      </c>
      <c r="D37" s="56">
        <f>D54+D60+D81</f>
        <v>0</v>
      </c>
      <c r="E37" s="56">
        <f>SUM(D37)</f>
        <v>0</v>
      </c>
      <c r="F37" s="84"/>
    </row>
    <row r="38" spans="1:6" s="60" customFormat="1" ht="32.25" customHeight="1">
      <c r="A38" s="118" t="s">
        <v>186</v>
      </c>
      <c r="B38" s="74">
        <v>25020000</v>
      </c>
      <c r="C38" s="67" t="s">
        <v>14</v>
      </c>
      <c r="D38" s="56">
        <v>0</v>
      </c>
      <c r="E38" s="56">
        <f>D38</f>
        <v>0</v>
      </c>
      <c r="F38" s="84"/>
    </row>
    <row r="39" spans="1:6" s="60" customFormat="1" ht="15">
      <c r="A39" s="118" t="s">
        <v>185</v>
      </c>
      <c r="B39" s="69"/>
      <c r="C39" s="67"/>
      <c r="D39" s="56"/>
      <c r="E39" s="56"/>
      <c r="F39" s="84"/>
    </row>
    <row r="40" spans="1:6" s="60" customFormat="1" ht="15">
      <c r="A40" s="118" t="s">
        <v>187</v>
      </c>
      <c r="B40" s="69"/>
      <c r="C40" s="67" t="s">
        <v>14</v>
      </c>
      <c r="D40" s="56">
        <f>SUM(D43)</f>
        <v>6136</v>
      </c>
      <c r="E40" s="56">
        <f>D40</f>
        <v>6136</v>
      </c>
      <c r="F40" s="84"/>
    </row>
    <row r="41" spans="1:6" s="60" customFormat="1" ht="15">
      <c r="A41" s="118" t="s">
        <v>188</v>
      </c>
      <c r="B41" s="69"/>
      <c r="C41" s="67" t="s">
        <v>14</v>
      </c>
      <c r="D41" s="56">
        <v>0</v>
      </c>
      <c r="E41" s="56">
        <f>D41</f>
        <v>0</v>
      </c>
      <c r="F41" s="84"/>
    </row>
    <row r="42" spans="1:6" s="60" customFormat="1" ht="30.75">
      <c r="A42" s="118" t="s">
        <v>189</v>
      </c>
      <c r="B42" s="69"/>
      <c r="C42" s="67" t="s">
        <v>14</v>
      </c>
      <c r="D42" s="56">
        <f>SUM(D43)</f>
        <v>6136</v>
      </c>
      <c r="E42" s="56">
        <f>D42</f>
        <v>6136</v>
      </c>
      <c r="F42" s="84"/>
    </row>
    <row r="43" spans="1:6" s="60" customFormat="1" ht="30.75">
      <c r="A43" s="119" t="s">
        <v>196</v>
      </c>
      <c r="B43" s="69">
        <v>602400</v>
      </c>
      <c r="C43" s="67" t="s">
        <v>14</v>
      </c>
      <c r="D43" s="56">
        <f>D82</f>
        <v>6136</v>
      </c>
      <c r="E43" s="56">
        <f>D43</f>
        <v>6136</v>
      </c>
      <c r="F43" s="84"/>
    </row>
    <row r="44" spans="1:6" s="60" customFormat="1" ht="47.25" customHeight="1">
      <c r="A44" s="164" t="s">
        <v>190</v>
      </c>
      <c r="B44" s="69"/>
      <c r="C44" s="120" t="s">
        <v>14</v>
      </c>
      <c r="D44" s="78">
        <v>0</v>
      </c>
      <c r="E44" s="78">
        <f>D44</f>
        <v>0</v>
      </c>
      <c r="F44" s="84"/>
    </row>
    <row r="45" spans="1:6" s="60" customFormat="1" ht="16.5">
      <c r="A45" s="165"/>
      <c r="B45" s="69"/>
      <c r="C45" s="120" t="s">
        <v>14</v>
      </c>
      <c r="D45" s="78" t="s">
        <v>157</v>
      </c>
      <c r="E45" s="78" t="s">
        <v>157</v>
      </c>
      <c r="F45" s="84"/>
    </row>
    <row r="46" spans="1:7" s="14" customFormat="1" ht="13.5">
      <c r="A46" s="27" t="s">
        <v>17</v>
      </c>
      <c r="B46" s="28" t="s">
        <v>12</v>
      </c>
      <c r="C46" s="58">
        <f>C47+C82+C102+C103+C107</f>
        <v>9842821</v>
      </c>
      <c r="D46" s="58">
        <f>D47+D82+D102+D103+D107</f>
        <v>513463</v>
      </c>
      <c r="E46" s="58">
        <f aca="true" t="shared" si="0" ref="E46:E70">SUM(C46:D46)</f>
        <v>10356284</v>
      </c>
      <c r="G46" s="129"/>
    </row>
    <row r="47" spans="1:5" s="14" customFormat="1" ht="17.25" customHeight="1">
      <c r="A47" s="32" t="s">
        <v>77</v>
      </c>
      <c r="B47" s="59" t="s">
        <v>18</v>
      </c>
      <c r="C47" s="58">
        <f>C49+C52+C53+C70+C73+C77+C81</f>
        <v>9842821</v>
      </c>
      <c r="D47" s="58">
        <f>D49+D52+D53+D70+D73+D77+D81</f>
        <v>507327</v>
      </c>
      <c r="E47" s="58">
        <f t="shared" si="0"/>
        <v>10350148</v>
      </c>
    </row>
    <row r="48" spans="1:5" s="14" customFormat="1" ht="17.25" customHeight="1">
      <c r="A48" s="39" t="s">
        <v>202</v>
      </c>
      <c r="B48" s="59" t="s">
        <v>201</v>
      </c>
      <c r="C48" s="58">
        <f>C49+C52</f>
        <v>6974049</v>
      </c>
      <c r="D48" s="58">
        <f>D49+D52</f>
        <v>0</v>
      </c>
      <c r="E48" s="58">
        <f>E49+E52</f>
        <v>6974049</v>
      </c>
    </row>
    <row r="49" spans="1:5" s="36" customFormat="1" ht="14.25">
      <c r="A49" s="34" t="s">
        <v>78</v>
      </c>
      <c r="B49" s="59" t="s">
        <v>19</v>
      </c>
      <c r="C49" s="58">
        <f>SUM(C50:C51)</f>
        <v>5716434</v>
      </c>
      <c r="D49" s="58">
        <f>SUM(D50:D51)</f>
        <v>0</v>
      </c>
      <c r="E49" s="58">
        <f t="shared" si="0"/>
        <v>5716434</v>
      </c>
    </row>
    <row r="50" spans="1:5" s="36" customFormat="1" ht="13.5">
      <c r="A50" s="35" t="s">
        <v>79</v>
      </c>
      <c r="B50" s="33" t="s">
        <v>20</v>
      </c>
      <c r="C50" s="56">
        <v>5716434</v>
      </c>
      <c r="D50" s="56">
        <v>0</v>
      </c>
      <c r="E50" s="56">
        <f t="shared" si="0"/>
        <v>5716434</v>
      </c>
    </row>
    <row r="51" spans="1:5" s="37" customFormat="1" ht="17.25" customHeight="1">
      <c r="A51" s="35" t="s">
        <v>80</v>
      </c>
      <c r="B51" s="33" t="s">
        <v>21</v>
      </c>
      <c r="C51" s="56">
        <v>0</v>
      </c>
      <c r="D51" s="56">
        <v>0</v>
      </c>
      <c r="E51" s="56">
        <f t="shared" si="0"/>
        <v>0</v>
      </c>
    </row>
    <row r="52" spans="1:5" s="14" customFormat="1" ht="14.25">
      <c r="A52" s="34" t="s">
        <v>81</v>
      </c>
      <c r="B52" s="59" t="s">
        <v>22</v>
      </c>
      <c r="C52" s="58">
        <v>1257615</v>
      </c>
      <c r="D52" s="58">
        <v>0</v>
      </c>
      <c r="E52" s="58">
        <f t="shared" si="0"/>
        <v>1257615</v>
      </c>
    </row>
    <row r="53" spans="1:5" s="14" customFormat="1" ht="14.25">
      <c r="A53" s="34" t="s">
        <v>82</v>
      </c>
      <c r="B53" s="59" t="s">
        <v>23</v>
      </c>
      <c r="C53" s="58">
        <f>SUM(C54:C60)+C67</f>
        <v>2868772</v>
      </c>
      <c r="D53" s="58">
        <f>SUM(D54:D60)+D67</f>
        <v>507327</v>
      </c>
      <c r="E53" s="58">
        <f t="shared" si="0"/>
        <v>3376099</v>
      </c>
    </row>
    <row r="54" spans="1:5" s="14" customFormat="1" ht="13.5">
      <c r="A54" s="38" t="s">
        <v>83</v>
      </c>
      <c r="B54" s="33" t="s">
        <v>24</v>
      </c>
      <c r="C54" s="56">
        <v>130629</v>
      </c>
      <c r="D54" s="56">
        <v>0</v>
      </c>
      <c r="E54" s="56">
        <f t="shared" si="0"/>
        <v>130629</v>
      </c>
    </row>
    <row r="55" spans="1:5" s="14" customFormat="1" ht="13.5">
      <c r="A55" s="38" t="s">
        <v>84</v>
      </c>
      <c r="B55" s="33" t="s">
        <v>25</v>
      </c>
      <c r="C55" s="56">
        <v>3000</v>
      </c>
      <c r="D55" s="56">
        <v>0</v>
      </c>
      <c r="E55" s="56">
        <f t="shared" si="0"/>
        <v>3000</v>
      </c>
    </row>
    <row r="56" spans="1:5" s="14" customFormat="1" ht="13.5">
      <c r="A56" s="38" t="s">
        <v>85</v>
      </c>
      <c r="B56" s="33" t="s">
        <v>26</v>
      </c>
      <c r="C56" s="135">
        <v>1083578</v>
      </c>
      <c r="D56" s="56">
        <v>507327</v>
      </c>
      <c r="E56" s="56">
        <f t="shared" si="0"/>
        <v>1590905</v>
      </c>
    </row>
    <row r="57" spans="1:5" s="37" customFormat="1" ht="13.5">
      <c r="A57" s="38" t="s">
        <v>86</v>
      </c>
      <c r="B57" s="33" t="s">
        <v>27</v>
      </c>
      <c r="C57" s="56">
        <v>25705</v>
      </c>
      <c r="D57" s="56">
        <v>0</v>
      </c>
      <c r="E57" s="56">
        <f t="shared" si="0"/>
        <v>25705</v>
      </c>
    </row>
    <row r="58" spans="1:5" s="37" customFormat="1" ht="13.5">
      <c r="A58" s="38" t="s">
        <v>87</v>
      </c>
      <c r="B58" s="33" t="s">
        <v>28</v>
      </c>
      <c r="C58" s="56">
        <v>0</v>
      </c>
      <c r="D58" s="56">
        <v>0</v>
      </c>
      <c r="E58" s="56">
        <f t="shared" si="0"/>
        <v>0</v>
      </c>
    </row>
    <row r="59" spans="1:5" s="37" customFormat="1" ht="13.5">
      <c r="A59" s="38" t="s">
        <v>88</v>
      </c>
      <c r="B59" s="33" t="s">
        <v>29</v>
      </c>
      <c r="C59" s="56">
        <v>0</v>
      </c>
      <c r="D59" s="56">
        <v>0</v>
      </c>
      <c r="E59" s="56">
        <f t="shared" si="0"/>
        <v>0</v>
      </c>
    </row>
    <row r="60" spans="1:5" s="14" customFormat="1" ht="13.5">
      <c r="A60" s="38" t="s">
        <v>89</v>
      </c>
      <c r="B60" s="33" t="s">
        <v>30</v>
      </c>
      <c r="C60" s="58">
        <f>SUM(C61:C66)</f>
        <v>1621860</v>
      </c>
      <c r="D60" s="58">
        <f>SUM(D61:D66)</f>
        <v>0</v>
      </c>
      <c r="E60" s="58">
        <f>SUM(E61:E66)</f>
        <v>1621860</v>
      </c>
    </row>
    <row r="61" spans="1:5" s="37" customFormat="1" ht="13.5">
      <c r="A61" s="35" t="s">
        <v>90</v>
      </c>
      <c r="B61" s="33" t="s">
        <v>31</v>
      </c>
      <c r="C61" s="133">
        <v>1299374</v>
      </c>
      <c r="D61" s="133">
        <v>0</v>
      </c>
      <c r="E61" s="133">
        <f t="shared" si="0"/>
        <v>1299374</v>
      </c>
    </row>
    <row r="62" spans="1:5" s="37" customFormat="1" ht="13.5">
      <c r="A62" s="35" t="s">
        <v>194</v>
      </c>
      <c r="B62" s="33" t="s">
        <v>32</v>
      </c>
      <c r="C62" s="133">
        <v>138895</v>
      </c>
      <c r="D62" s="133">
        <v>0</v>
      </c>
      <c r="E62" s="133">
        <f t="shared" si="0"/>
        <v>138895</v>
      </c>
    </row>
    <row r="63" spans="1:5" s="37" customFormat="1" ht="13.5">
      <c r="A63" s="35" t="s">
        <v>91</v>
      </c>
      <c r="B63" s="33" t="s">
        <v>33</v>
      </c>
      <c r="C63" s="133">
        <v>169638</v>
      </c>
      <c r="D63" s="133">
        <v>0</v>
      </c>
      <c r="E63" s="133">
        <f t="shared" si="0"/>
        <v>169638</v>
      </c>
    </row>
    <row r="64" spans="1:5" s="37" customFormat="1" ht="13.5">
      <c r="A64" s="35" t="s">
        <v>92</v>
      </c>
      <c r="B64" s="33" t="s">
        <v>34</v>
      </c>
      <c r="C64" s="133">
        <v>0</v>
      </c>
      <c r="D64" s="133">
        <v>0</v>
      </c>
      <c r="E64" s="133">
        <f t="shared" si="0"/>
        <v>0</v>
      </c>
    </row>
    <row r="65" spans="1:5" s="37" customFormat="1" ht="13.5">
      <c r="A65" s="35" t="s">
        <v>200</v>
      </c>
      <c r="B65" s="33" t="s">
        <v>35</v>
      </c>
      <c r="C65" s="133">
        <v>13953</v>
      </c>
      <c r="D65" s="133">
        <v>0</v>
      </c>
      <c r="E65" s="133">
        <f t="shared" si="0"/>
        <v>13953</v>
      </c>
    </row>
    <row r="66" spans="1:5" s="37" customFormat="1" ht="13.5">
      <c r="A66" s="35" t="s">
        <v>158</v>
      </c>
      <c r="B66" s="33" t="s">
        <v>160</v>
      </c>
      <c r="C66" s="133">
        <v>0</v>
      </c>
      <c r="D66" s="133">
        <v>0</v>
      </c>
      <c r="E66" s="133">
        <f>SUM(C66:D66)</f>
        <v>0</v>
      </c>
    </row>
    <row r="67" spans="1:5" s="37" customFormat="1" ht="27">
      <c r="A67" s="38" t="s">
        <v>94</v>
      </c>
      <c r="B67" s="33" t="s">
        <v>36</v>
      </c>
      <c r="C67" s="58">
        <f>SUM(C68:C69)</f>
        <v>4000</v>
      </c>
      <c r="D67" s="58">
        <f>SUM(D68:D69)</f>
        <v>0</v>
      </c>
      <c r="E67" s="58">
        <f t="shared" si="0"/>
        <v>4000</v>
      </c>
    </row>
    <row r="68" spans="1:5" s="37" customFormat="1" ht="27">
      <c r="A68" s="35" t="s">
        <v>95</v>
      </c>
      <c r="B68" s="33" t="s">
        <v>37</v>
      </c>
      <c r="C68" s="133">
        <v>0</v>
      </c>
      <c r="D68" s="133">
        <v>0</v>
      </c>
      <c r="E68" s="133">
        <f t="shared" si="0"/>
        <v>0</v>
      </c>
    </row>
    <row r="69" spans="1:5" s="37" customFormat="1" ht="27">
      <c r="A69" s="35" t="s">
        <v>96</v>
      </c>
      <c r="B69" s="33" t="s">
        <v>38</v>
      </c>
      <c r="C69" s="133">
        <v>4000</v>
      </c>
      <c r="D69" s="133">
        <v>0</v>
      </c>
      <c r="E69" s="133">
        <f t="shared" si="0"/>
        <v>4000</v>
      </c>
    </row>
    <row r="70" spans="1:5" s="36" customFormat="1" ht="14.25">
      <c r="A70" s="34" t="s">
        <v>97</v>
      </c>
      <c r="B70" s="33" t="s">
        <v>39</v>
      </c>
      <c r="C70" s="56">
        <f>SUM(C71:C72)</f>
        <v>0</v>
      </c>
      <c r="D70" s="56">
        <f>SUM(D71:D72)</f>
        <v>0</v>
      </c>
      <c r="E70" s="56">
        <f t="shared" si="0"/>
        <v>0</v>
      </c>
    </row>
    <row r="71" spans="1:5" s="36" customFormat="1" ht="13.5">
      <c r="A71" s="38" t="s">
        <v>98</v>
      </c>
      <c r="B71" s="33" t="s">
        <v>40</v>
      </c>
      <c r="C71" s="56">
        <v>0</v>
      </c>
      <c r="D71" s="56">
        <v>0</v>
      </c>
      <c r="E71" s="56">
        <f>SUM(C71:D71)</f>
        <v>0</v>
      </c>
    </row>
    <row r="72" spans="1:5" s="37" customFormat="1" ht="16.5" customHeight="1">
      <c r="A72" s="38" t="s">
        <v>99</v>
      </c>
      <c r="B72" s="33" t="s">
        <v>41</v>
      </c>
      <c r="C72" s="56">
        <v>0</v>
      </c>
      <c r="D72" s="56">
        <v>0</v>
      </c>
      <c r="E72" s="56">
        <f>SUM(C72:D72)</f>
        <v>0</v>
      </c>
    </row>
    <row r="73" spans="1:5" s="37" customFormat="1" ht="14.25" customHeight="1">
      <c r="A73" s="34" t="s">
        <v>100</v>
      </c>
      <c r="B73" s="33" t="s">
        <v>42</v>
      </c>
      <c r="C73" s="56">
        <f>SUM(C74:C76)</f>
        <v>0</v>
      </c>
      <c r="D73" s="56">
        <f>SUM(D74:D76)</f>
        <v>0</v>
      </c>
      <c r="E73" s="56">
        <f aca="true" t="shared" si="1" ref="E73:E106">SUM(C73:D73)</f>
        <v>0</v>
      </c>
    </row>
    <row r="74" spans="1:5" s="37" customFormat="1" ht="13.5">
      <c r="A74" s="38" t="s">
        <v>101</v>
      </c>
      <c r="B74" s="33" t="s">
        <v>43</v>
      </c>
      <c r="C74" s="56">
        <v>0</v>
      </c>
      <c r="D74" s="56">
        <v>0</v>
      </c>
      <c r="E74" s="56">
        <f t="shared" si="1"/>
        <v>0</v>
      </c>
    </row>
    <row r="75" spans="1:5" s="14" customFormat="1" ht="13.5">
      <c r="A75" s="38" t="s">
        <v>102</v>
      </c>
      <c r="B75" s="33" t="s">
        <v>44</v>
      </c>
      <c r="C75" s="56">
        <v>0</v>
      </c>
      <c r="D75" s="56">
        <v>0</v>
      </c>
      <c r="E75" s="56">
        <f t="shared" si="1"/>
        <v>0</v>
      </c>
    </row>
    <row r="76" spans="1:5" s="14" customFormat="1" ht="13.5">
      <c r="A76" s="38" t="s">
        <v>103</v>
      </c>
      <c r="B76" s="33" t="s">
        <v>45</v>
      </c>
      <c r="C76" s="56">
        <v>0</v>
      </c>
      <c r="D76" s="56">
        <v>0</v>
      </c>
      <c r="E76" s="56">
        <f t="shared" si="1"/>
        <v>0</v>
      </c>
    </row>
    <row r="77" spans="1:5" s="14" customFormat="1" ht="15" customHeight="1">
      <c r="A77" s="39" t="s">
        <v>104</v>
      </c>
      <c r="B77" s="59" t="s">
        <v>46</v>
      </c>
      <c r="C77" s="58">
        <f>SUM(C78:C80)</f>
        <v>0</v>
      </c>
      <c r="D77" s="58">
        <f>SUM(D78:D80)</f>
        <v>0</v>
      </c>
      <c r="E77" s="58">
        <f t="shared" si="1"/>
        <v>0</v>
      </c>
    </row>
    <row r="78" spans="1:5" s="37" customFormat="1" ht="13.5">
      <c r="A78" s="38" t="s">
        <v>105</v>
      </c>
      <c r="B78" s="33" t="s">
        <v>47</v>
      </c>
      <c r="C78" s="56">
        <v>0</v>
      </c>
      <c r="D78" s="56">
        <v>0</v>
      </c>
      <c r="E78" s="56">
        <f t="shared" si="1"/>
        <v>0</v>
      </c>
    </row>
    <row r="79" spans="1:5" s="36" customFormat="1" ht="13.5">
      <c r="A79" s="38" t="s">
        <v>106</v>
      </c>
      <c r="B79" s="33" t="s">
        <v>48</v>
      </c>
      <c r="C79" s="56">
        <v>0</v>
      </c>
      <c r="D79" s="56">
        <v>0</v>
      </c>
      <c r="E79" s="56">
        <f t="shared" si="1"/>
        <v>0</v>
      </c>
    </row>
    <row r="80" spans="1:5" s="40" customFormat="1" ht="13.5">
      <c r="A80" s="38" t="s">
        <v>107</v>
      </c>
      <c r="B80" s="33" t="s">
        <v>49</v>
      </c>
      <c r="C80" s="56">
        <v>0</v>
      </c>
      <c r="D80" s="56">
        <v>0</v>
      </c>
      <c r="E80" s="56">
        <f t="shared" si="1"/>
        <v>0</v>
      </c>
    </row>
    <row r="81" spans="1:5" s="37" customFormat="1" ht="15.75" customHeight="1">
      <c r="A81" s="39" t="s">
        <v>108</v>
      </c>
      <c r="B81" s="59" t="s">
        <v>50</v>
      </c>
      <c r="C81" s="56">
        <v>0</v>
      </c>
      <c r="D81" s="56">
        <v>0</v>
      </c>
      <c r="E81" s="56">
        <f t="shared" si="1"/>
        <v>0</v>
      </c>
    </row>
    <row r="82" spans="1:5" s="37" customFormat="1" ht="13.5">
      <c r="A82" s="39" t="s">
        <v>109</v>
      </c>
      <c r="B82" s="59" t="s">
        <v>51</v>
      </c>
      <c r="C82" s="58">
        <f>C83+C97</f>
        <v>0</v>
      </c>
      <c r="D82" s="58">
        <f>D83+D97</f>
        <v>6136</v>
      </c>
      <c r="E82" s="58">
        <f t="shared" si="1"/>
        <v>6136</v>
      </c>
    </row>
    <row r="83" spans="1:5" s="14" customFormat="1" ht="13.5">
      <c r="A83" s="39" t="s">
        <v>110</v>
      </c>
      <c r="B83" s="59" t="s">
        <v>52</v>
      </c>
      <c r="C83" s="58">
        <f>C84+C85+C88+C91+C95+C96</f>
        <v>0</v>
      </c>
      <c r="D83" s="58">
        <f>D84+D85+D88+D91+D95+D96</f>
        <v>6136</v>
      </c>
      <c r="E83" s="58">
        <f t="shared" si="1"/>
        <v>6136</v>
      </c>
    </row>
    <row r="84" spans="1:5" s="14" customFormat="1" ht="13.5">
      <c r="A84" s="38" t="s">
        <v>111</v>
      </c>
      <c r="B84" s="33" t="s">
        <v>53</v>
      </c>
      <c r="C84" s="56">
        <v>0</v>
      </c>
      <c r="D84" s="56">
        <v>6136</v>
      </c>
      <c r="E84" s="56">
        <f t="shared" si="1"/>
        <v>6136</v>
      </c>
    </row>
    <row r="85" spans="1:5" s="37" customFormat="1" ht="13.5">
      <c r="A85" s="38" t="s">
        <v>112</v>
      </c>
      <c r="B85" s="33" t="s">
        <v>54</v>
      </c>
      <c r="C85" s="56">
        <v>0</v>
      </c>
      <c r="D85" s="56">
        <f>SUM(D86:D87)</f>
        <v>0</v>
      </c>
      <c r="E85" s="56">
        <f t="shared" si="1"/>
        <v>0</v>
      </c>
    </row>
    <row r="86" spans="1:5" s="14" customFormat="1" ht="13.5">
      <c r="A86" s="35" t="s">
        <v>113</v>
      </c>
      <c r="B86" s="33" t="s">
        <v>55</v>
      </c>
      <c r="C86" s="56">
        <v>0</v>
      </c>
      <c r="D86" s="56">
        <v>0</v>
      </c>
      <c r="E86" s="56">
        <f t="shared" si="1"/>
        <v>0</v>
      </c>
    </row>
    <row r="87" spans="1:5" s="14" customFormat="1" ht="13.5">
      <c r="A87" s="35" t="s">
        <v>114</v>
      </c>
      <c r="B87" s="33" t="s">
        <v>56</v>
      </c>
      <c r="C87" s="56">
        <v>0</v>
      </c>
      <c r="D87" s="56">
        <v>0</v>
      </c>
      <c r="E87" s="56">
        <f t="shared" si="1"/>
        <v>0</v>
      </c>
    </row>
    <row r="88" spans="1:5" s="14" customFormat="1" ht="16.5" customHeight="1">
      <c r="A88" s="38" t="s">
        <v>115</v>
      </c>
      <c r="B88" s="33" t="s">
        <v>57</v>
      </c>
      <c r="C88" s="56">
        <v>0</v>
      </c>
      <c r="D88" s="56">
        <f>SUM(D89:D90)</f>
        <v>0</v>
      </c>
      <c r="E88" s="56">
        <f t="shared" si="1"/>
        <v>0</v>
      </c>
    </row>
    <row r="89" spans="1:5" s="14" customFormat="1" ht="16.5" customHeight="1">
      <c r="A89" s="35" t="s">
        <v>116</v>
      </c>
      <c r="B89" s="33" t="s">
        <v>58</v>
      </c>
      <c r="C89" s="56">
        <v>0</v>
      </c>
      <c r="D89" s="56">
        <v>0</v>
      </c>
      <c r="E89" s="56">
        <f t="shared" si="1"/>
        <v>0</v>
      </c>
    </row>
    <row r="90" spans="1:5" s="14" customFormat="1" ht="16.5" customHeight="1">
      <c r="A90" s="35" t="s">
        <v>117</v>
      </c>
      <c r="B90" s="33" t="s">
        <v>59</v>
      </c>
      <c r="C90" s="56">
        <v>0</v>
      </c>
      <c r="D90" s="56"/>
      <c r="E90" s="56">
        <f t="shared" si="1"/>
        <v>0</v>
      </c>
    </row>
    <row r="91" spans="1:5" s="14" customFormat="1" ht="13.5">
      <c r="A91" s="38" t="s">
        <v>118</v>
      </c>
      <c r="B91" s="33" t="s">
        <v>60</v>
      </c>
      <c r="C91" s="56">
        <v>0</v>
      </c>
      <c r="D91" s="56">
        <f>SUM(D92:D94)</f>
        <v>0</v>
      </c>
      <c r="E91" s="56">
        <f>SUM(C91:D91)</f>
        <v>0</v>
      </c>
    </row>
    <row r="92" spans="1:5" s="40" customFormat="1" ht="13.5">
      <c r="A92" s="35" t="s">
        <v>119</v>
      </c>
      <c r="B92" s="33" t="s">
        <v>61</v>
      </c>
      <c r="C92" s="56">
        <v>0</v>
      </c>
      <c r="D92" s="56">
        <v>0</v>
      </c>
      <c r="E92" s="56">
        <f>SUM(C92:D92)</f>
        <v>0</v>
      </c>
    </row>
    <row r="93" spans="1:5" s="40" customFormat="1" ht="13.5">
      <c r="A93" s="35" t="s">
        <v>120</v>
      </c>
      <c r="B93" s="33" t="s">
        <v>62</v>
      </c>
      <c r="C93" s="56">
        <v>0</v>
      </c>
      <c r="D93" s="56">
        <v>0</v>
      </c>
      <c r="E93" s="56">
        <f t="shared" si="1"/>
        <v>0</v>
      </c>
    </row>
    <row r="94" spans="1:5" s="40" customFormat="1" ht="13.5">
      <c r="A94" s="35" t="s">
        <v>121</v>
      </c>
      <c r="B94" s="33" t="s">
        <v>63</v>
      </c>
      <c r="C94" s="56">
        <v>0</v>
      </c>
      <c r="D94" s="56">
        <v>0</v>
      </c>
      <c r="E94" s="56">
        <f t="shared" si="1"/>
        <v>0</v>
      </c>
    </row>
    <row r="95" spans="1:5" s="41" customFormat="1" ht="16.5" customHeight="1">
      <c r="A95" s="38" t="s">
        <v>122</v>
      </c>
      <c r="B95" s="33" t="s">
        <v>64</v>
      </c>
      <c r="C95" s="56">
        <v>0</v>
      </c>
      <c r="D95" s="56">
        <v>0</v>
      </c>
      <c r="E95" s="56">
        <f t="shared" si="1"/>
        <v>0</v>
      </c>
    </row>
    <row r="96" spans="1:5" s="37" customFormat="1" ht="16.5" customHeight="1">
      <c r="A96" s="38" t="s">
        <v>123</v>
      </c>
      <c r="B96" s="33" t="s">
        <v>65</v>
      </c>
      <c r="C96" s="56">
        <v>0</v>
      </c>
      <c r="D96" s="56">
        <v>0</v>
      </c>
      <c r="E96" s="56">
        <f t="shared" si="1"/>
        <v>0</v>
      </c>
    </row>
    <row r="97" spans="1:5" s="37" customFormat="1" ht="13.5">
      <c r="A97" s="39" t="s">
        <v>124</v>
      </c>
      <c r="B97" s="33" t="s">
        <v>66</v>
      </c>
      <c r="C97" s="56">
        <v>0</v>
      </c>
      <c r="D97" s="56">
        <f>SUM(D98:D101)</f>
        <v>0</v>
      </c>
      <c r="E97" s="56">
        <f t="shared" si="1"/>
        <v>0</v>
      </c>
    </row>
    <row r="98" spans="1:5" s="37" customFormat="1" ht="13.5">
      <c r="A98" s="38" t="s">
        <v>125</v>
      </c>
      <c r="B98" s="33" t="s">
        <v>67</v>
      </c>
      <c r="C98" s="56">
        <v>0</v>
      </c>
      <c r="D98" s="56">
        <v>0</v>
      </c>
      <c r="E98" s="56">
        <f t="shared" si="1"/>
        <v>0</v>
      </c>
    </row>
    <row r="99" spans="1:5" s="36" customFormat="1" ht="13.5">
      <c r="A99" s="38" t="s">
        <v>126</v>
      </c>
      <c r="B99" s="33" t="s">
        <v>68</v>
      </c>
      <c r="C99" s="56">
        <v>0</v>
      </c>
      <c r="D99" s="56">
        <v>0</v>
      </c>
      <c r="E99" s="56">
        <f t="shared" si="1"/>
        <v>0</v>
      </c>
    </row>
    <row r="100" spans="1:5" s="36" customFormat="1" ht="13.5">
      <c r="A100" s="38" t="s">
        <v>127</v>
      </c>
      <c r="B100" s="33" t="s">
        <v>69</v>
      </c>
      <c r="C100" s="56">
        <v>0</v>
      </c>
      <c r="D100" s="56">
        <v>0</v>
      </c>
      <c r="E100" s="56">
        <f t="shared" si="1"/>
        <v>0</v>
      </c>
    </row>
    <row r="101" spans="1:5" s="36" customFormat="1" ht="13.5">
      <c r="A101" s="38" t="s">
        <v>128</v>
      </c>
      <c r="B101" s="33" t="s">
        <v>70</v>
      </c>
      <c r="C101" s="56">
        <v>0</v>
      </c>
      <c r="D101" s="56">
        <v>0</v>
      </c>
      <c r="E101" s="56">
        <f t="shared" si="1"/>
        <v>0</v>
      </c>
    </row>
    <row r="102" spans="1:5" s="40" customFormat="1" ht="15" customHeight="1" hidden="1">
      <c r="A102" s="38" t="e">
        <v>#N/A</v>
      </c>
      <c r="B102" s="33"/>
      <c r="C102" s="56">
        <v>0</v>
      </c>
      <c r="D102" s="56"/>
      <c r="E102" s="56"/>
    </row>
    <row r="103" spans="1:5" s="40" customFormat="1" ht="13.5">
      <c r="A103" s="42" t="s">
        <v>129</v>
      </c>
      <c r="B103" s="33" t="s">
        <v>71</v>
      </c>
      <c r="C103" s="56">
        <v>0</v>
      </c>
      <c r="D103" s="56">
        <f>SUM(D104:D106)</f>
        <v>0</v>
      </c>
      <c r="E103" s="56">
        <f t="shared" si="1"/>
        <v>0</v>
      </c>
    </row>
    <row r="104" spans="1:5" s="40" customFormat="1" ht="13.5">
      <c r="A104" s="43" t="s">
        <v>130</v>
      </c>
      <c r="B104" s="33" t="s">
        <v>72</v>
      </c>
      <c r="C104" s="56">
        <v>0</v>
      </c>
      <c r="D104" s="56">
        <v>0</v>
      </c>
      <c r="E104" s="56">
        <f t="shared" si="1"/>
        <v>0</v>
      </c>
    </row>
    <row r="105" spans="1:5" s="40" customFormat="1" ht="13.5">
      <c r="A105" s="43" t="s">
        <v>131</v>
      </c>
      <c r="B105" s="33" t="s">
        <v>73</v>
      </c>
      <c r="C105" s="56">
        <v>0</v>
      </c>
      <c r="D105" s="56">
        <v>0</v>
      </c>
      <c r="E105" s="56">
        <f t="shared" si="1"/>
        <v>0</v>
      </c>
    </row>
    <row r="106" spans="1:5" s="40" customFormat="1" ht="13.5">
      <c r="A106" s="43" t="s">
        <v>132</v>
      </c>
      <c r="B106" s="33" t="s">
        <v>74</v>
      </c>
      <c r="C106" s="56">
        <v>0</v>
      </c>
      <c r="D106" s="56">
        <v>0</v>
      </c>
      <c r="E106" s="56">
        <f t="shared" si="1"/>
        <v>0</v>
      </c>
    </row>
    <row r="107" spans="1:5" s="40" customFormat="1" ht="13.5">
      <c r="A107" s="42" t="s">
        <v>133</v>
      </c>
      <c r="B107" s="33" t="s">
        <v>75</v>
      </c>
      <c r="C107" s="56">
        <v>0</v>
      </c>
      <c r="D107" s="56">
        <v>0</v>
      </c>
      <c r="E107" s="56">
        <f>SUM(C107:D107)</f>
        <v>0</v>
      </c>
    </row>
    <row r="108" spans="1:5" s="40" customFormat="1" ht="13.5">
      <c r="A108" s="39" t="s">
        <v>134</v>
      </c>
      <c r="B108" s="33" t="s">
        <v>76</v>
      </c>
      <c r="C108" s="56">
        <v>0</v>
      </c>
      <c r="D108" s="56">
        <v>0</v>
      </c>
      <c r="E108" s="56">
        <f>SUM(C108:D108)</f>
        <v>0</v>
      </c>
    </row>
    <row r="109" spans="1:5" ht="12.75">
      <c r="A109" s="149"/>
      <c r="B109" s="149"/>
      <c r="C109" s="149"/>
      <c r="D109" s="149"/>
      <c r="E109" s="149"/>
    </row>
    <row r="110" spans="1:5" ht="12.75">
      <c r="A110" s="146"/>
      <c r="B110" s="146"/>
      <c r="C110" s="146"/>
      <c r="D110" s="146"/>
      <c r="E110" s="146"/>
    </row>
    <row r="111" spans="1:5" ht="12.75">
      <c r="A111" s="146"/>
      <c r="B111" s="146"/>
      <c r="C111" s="146"/>
      <c r="D111" s="146"/>
      <c r="E111" s="146"/>
    </row>
    <row r="112" spans="1:5" ht="15">
      <c r="A112" s="86"/>
      <c r="B112" s="45"/>
      <c r="C112" s="46"/>
      <c r="D112" s="46"/>
      <c r="E112" s="46"/>
    </row>
    <row r="113" spans="1:5" ht="12.75">
      <c r="A113" s="44"/>
      <c r="B113" s="45"/>
      <c r="C113" s="46"/>
      <c r="D113" s="46"/>
      <c r="E113" s="46"/>
    </row>
    <row r="114" spans="1:5" ht="12.75">
      <c r="A114" s="44"/>
      <c r="B114" s="45"/>
      <c r="C114" s="46"/>
      <c r="D114" s="46"/>
      <c r="E114" s="46"/>
    </row>
    <row r="115" spans="1:5" s="128" customFormat="1" ht="18">
      <c r="A115" s="141" t="s">
        <v>205</v>
      </c>
      <c r="B115" s="126"/>
      <c r="C115" s="127"/>
      <c r="D115" s="169" t="s">
        <v>203</v>
      </c>
      <c r="E115" s="169"/>
    </row>
    <row r="116" spans="1:5" s="49" customFormat="1" ht="12.75" customHeight="1">
      <c r="A116" s="47"/>
      <c r="B116" s="9" t="s">
        <v>0</v>
      </c>
      <c r="C116" s="48"/>
      <c r="D116" s="153" t="s">
        <v>1</v>
      </c>
      <c r="E116" s="153"/>
    </row>
    <row r="117" spans="1:5" s="128" customFormat="1" ht="18">
      <c r="A117" s="142" t="s">
        <v>136</v>
      </c>
      <c r="B117" s="126"/>
      <c r="C117" s="127"/>
      <c r="D117" s="169" t="s">
        <v>137</v>
      </c>
      <c r="E117" s="169"/>
    </row>
    <row r="118" spans="1:5" s="49" customFormat="1" ht="9.75">
      <c r="A118" s="50"/>
      <c r="B118" s="9" t="s">
        <v>0</v>
      </c>
      <c r="C118" s="48"/>
      <c r="D118" s="153" t="s">
        <v>1</v>
      </c>
      <c r="E118" s="153"/>
    </row>
    <row r="119" spans="1:6" s="14" customFormat="1" ht="13.5">
      <c r="A119" s="134" t="s">
        <v>209</v>
      </c>
      <c r="C119" s="11"/>
      <c r="D119" s="145"/>
      <c r="E119" s="145"/>
      <c r="F119" s="11"/>
    </row>
    <row r="120" spans="1:5" s="53" customFormat="1" ht="13.5">
      <c r="A120" s="52" t="s">
        <v>2</v>
      </c>
      <c r="B120" s="6"/>
      <c r="C120" s="54"/>
      <c r="D120" s="54"/>
      <c r="E120" s="55"/>
    </row>
    <row r="121" spans="1:4" s="125" customFormat="1" ht="13.5">
      <c r="A121" s="123" t="s">
        <v>191</v>
      </c>
      <c r="B121" s="16"/>
      <c r="C121" s="124"/>
      <c r="D121" s="124"/>
    </row>
    <row r="122" spans="1:5" s="14" customFormat="1" ht="24" customHeight="1">
      <c r="A122" s="116" t="s">
        <v>179</v>
      </c>
      <c r="B122" s="82"/>
      <c r="C122" s="11"/>
      <c r="D122" s="168"/>
      <c r="E122" s="168"/>
    </row>
    <row r="123" ht="12.75">
      <c r="A123" s="117" t="s">
        <v>181</v>
      </c>
    </row>
    <row r="124" spans="1:5" ht="26.25" customHeight="1">
      <c r="A124" s="146" t="s">
        <v>182</v>
      </c>
      <c r="B124" s="146"/>
      <c r="C124" s="146"/>
      <c r="D124" s="146"/>
      <c r="E124" s="146"/>
    </row>
    <row r="125" ht="15">
      <c r="A125" s="86"/>
    </row>
  </sheetData>
  <sheetProtection/>
  <mergeCells count="36">
    <mergeCell ref="D117:E117"/>
    <mergeCell ref="D118:E118"/>
    <mergeCell ref="D119:E119"/>
    <mergeCell ref="D122:E122"/>
    <mergeCell ref="A124:E124"/>
    <mergeCell ref="A44:A45"/>
    <mergeCell ref="A109:E109"/>
    <mergeCell ref="A110:E110"/>
    <mergeCell ref="A111:E111"/>
    <mergeCell ref="D115:E115"/>
    <mergeCell ref="D116:E116"/>
    <mergeCell ref="A24:E24"/>
    <mergeCell ref="A25:E25"/>
    <mergeCell ref="A28:A29"/>
    <mergeCell ref="B28:B29"/>
    <mergeCell ref="C28:D28"/>
    <mergeCell ref="E28:E29"/>
    <mergeCell ref="A19:E19"/>
    <mergeCell ref="A20:E20"/>
    <mergeCell ref="A21:E21"/>
    <mergeCell ref="F21:G21"/>
    <mergeCell ref="A22:E22"/>
    <mergeCell ref="A23:E23"/>
    <mergeCell ref="B12:D12"/>
    <mergeCell ref="A15:E15"/>
    <mergeCell ref="A16:E16"/>
    <mergeCell ref="A17:E17"/>
    <mergeCell ref="F17:G17"/>
    <mergeCell ref="A18:E18"/>
    <mergeCell ref="C1:E1"/>
    <mergeCell ref="F1:G1"/>
    <mergeCell ref="C2:E2"/>
    <mergeCell ref="B4:E4"/>
    <mergeCell ref="B8:E8"/>
    <mergeCell ref="D10:E10"/>
    <mergeCell ref="B6:D6"/>
  </mergeCells>
  <printOptions/>
  <pageMargins left="0.7874015748031497" right="0.1968503937007874" top="0.2755905511811024" bottom="0.2362204724409449" header="0.31496062992125984" footer="0.2755905511811024"/>
  <pageSetup blackAndWhite="1" fitToHeight="2" fitToWidth="1" horizontalDpi="600" verticalDpi="600" orientation="portrait" paperSize="9" scale="72" r:id="rId1"/>
  <rowBreaks count="1" manualBreakCount="1">
    <brk id="5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6:D6"/>
  <sheetViews>
    <sheetView zoomScalePageLayoutView="0" workbookViewId="0" topLeftCell="A1">
      <selection activeCell="C17" sqref="C17"/>
    </sheetView>
  </sheetViews>
  <sheetFormatPr defaultColWidth="9.00390625" defaultRowHeight="12.75"/>
  <cols>
    <col min="3" max="3" width="59.625" style="0" customWidth="1"/>
    <col min="4" max="4" width="24.375" style="0" customWidth="1"/>
  </cols>
  <sheetData>
    <row r="6" spans="3:4" ht="29.25" customHeight="1">
      <c r="C6" s="136" t="s">
        <v>204</v>
      </c>
      <c r="D6" s="137">
        <v>24272571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35"/>
  <sheetViews>
    <sheetView zoomScalePageLayoutView="0" workbookViewId="0" topLeftCell="A1">
      <selection activeCell="I25" sqref="I25"/>
    </sheetView>
  </sheetViews>
  <sheetFormatPr defaultColWidth="9.125" defaultRowHeight="12.75"/>
  <cols>
    <col min="1" max="1" width="70.375" style="1" customWidth="1"/>
    <col min="2" max="2" width="10.625" style="1" customWidth="1"/>
    <col min="3" max="4" width="14.875" style="21" customWidth="1"/>
    <col min="5" max="5" width="17.50390625" style="21" customWidth="1"/>
    <col min="6" max="16384" width="9.125" style="1" customWidth="1"/>
  </cols>
  <sheetData>
    <row r="1" spans="1:10" s="5" customFormat="1" ht="12" customHeight="1">
      <c r="A1" s="2"/>
      <c r="C1" s="162"/>
      <c r="D1" s="162"/>
      <c r="E1" s="162"/>
      <c r="F1" s="161"/>
      <c r="G1" s="161"/>
      <c r="H1" s="3"/>
      <c r="I1" s="3"/>
      <c r="J1" s="3"/>
    </row>
    <row r="2" spans="1:10" s="5" customFormat="1" ht="75.75" customHeight="1">
      <c r="A2" s="2"/>
      <c r="C2" s="162" t="s">
        <v>152</v>
      </c>
      <c r="D2" s="162"/>
      <c r="E2" s="162"/>
      <c r="F2" s="4"/>
      <c r="G2" s="4"/>
      <c r="H2" s="3"/>
      <c r="I2" s="3"/>
      <c r="J2" s="3"/>
    </row>
    <row r="3" spans="1:10" s="5" customFormat="1" ht="1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">
      <c r="A4" s="107" t="s">
        <v>167</v>
      </c>
      <c r="B4" s="156"/>
      <c r="C4" s="156"/>
      <c r="D4" s="156"/>
      <c r="E4" s="156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">
      <c r="A5" s="107" t="s">
        <v>168</v>
      </c>
      <c r="B5" s="109" t="s">
        <v>178</v>
      </c>
      <c r="C5" s="110"/>
      <c r="D5" s="111" t="s">
        <v>169</v>
      </c>
      <c r="E5" s="112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15">
      <c r="A6" s="108" t="s">
        <v>170</v>
      </c>
      <c r="B6" s="111" t="s">
        <v>171</v>
      </c>
      <c r="C6" s="113"/>
      <c r="D6" s="114"/>
      <c r="E6" s="115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">
      <c r="A7" s="108" t="s">
        <v>172</v>
      </c>
      <c r="B7" s="90"/>
      <c r="C7" s="91" t="s">
        <v>173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32.25" customHeight="1">
      <c r="A8" s="108" t="s">
        <v>174</v>
      </c>
      <c r="B8" s="172" t="s">
        <v>175</v>
      </c>
      <c r="C8" s="172"/>
      <c r="D8" s="172"/>
      <c r="E8" s="172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">
      <c r="A9" s="108"/>
      <c r="B9" s="92" t="s">
        <v>176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5">
      <c r="A10" s="94"/>
      <c r="B10" s="95"/>
      <c r="C10" s="96"/>
      <c r="D10" s="173" t="s">
        <v>177</v>
      </c>
      <c r="E10" s="173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9.75">
      <c r="A11" s="97"/>
      <c r="B11" s="97"/>
      <c r="C11" s="92" t="s">
        <v>0</v>
      </c>
      <c r="D11" s="98" t="s">
        <v>1</v>
      </c>
      <c r="E11" s="98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3.5">
      <c r="A12" s="101"/>
      <c r="B12" s="158"/>
      <c r="C12" s="158"/>
      <c r="D12" s="158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3.5">
      <c r="A13" s="103"/>
      <c r="B13" s="94"/>
      <c r="C13" s="104" t="s">
        <v>135</v>
      </c>
      <c r="D13" s="105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8.75">
      <c r="A15" s="143" t="s">
        <v>4</v>
      </c>
      <c r="B15" s="144"/>
      <c r="C15" s="144"/>
      <c r="D15" s="144"/>
      <c r="E15" s="144"/>
    </row>
    <row r="16" spans="1:5" s="64" customFormat="1" ht="19.5" customHeight="1">
      <c r="A16" s="143" t="s">
        <v>162</v>
      </c>
      <c r="B16" s="144"/>
      <c r="C16" s="144"/>
      <c r="D16" s="144"/>
      <c r="E16" s="144"/>
    </row>
    <row r="17" spans="1:7" s="14" customFormat="1" ht="15.75" customHeight="1" hidden="1">
      <c r="A17" s="145"/>
      <c r="B17" s="145"/>
      <c r="C17" s="145"/>
      <c r="D17" s="145"/>
      <c r="E17" s="145"/>
      <c r="F17" s="145"/>
      <c r="G17" s="145"/>
    </row>
    <row r="18" spans="1:5" s="14" customFormat="1" ht="20.25" customHeight="1">
      <c r="A18" s="151" t="s">
        <v>161</v>
      </c>
      <c r="B18" s="151"/>
      <c r="C18" s="151"/>
      <c r="D18" s="151"/>
      <c r="E18" s="151"/>
    </row>
    <row r="19" spans="1:5" s="14" customFormat="1" ht="12.75" customHeight="1">
      <c r="A19" s="150" t="s">
        <v>5</v>
      </c>
      <c r="B19" s="150"/>
      <c r="C19" s="150"/>
      <c r="D19" s="150"/>
      <c r="E19" s="150"/>
    </row>
    <row r="20" spans="1:5" s="14" customFormat="1" ht="17.25" customHeight="1">
      <c r="A20" s="151" t="s">
        <v>163</v>
      </c>
      <c r="B20" s="151"/>
      <c r="C20" s="151"/>
      <c r="D20" s="151"/>
      <c r="E20" s="151"/>
    </row>
    <row r="21" spans="1:7" s="14" customFormat="1" ht="12.75" customHeight="1">
      <c r="A21" s="150" t="s">
        <v>153</v>
      </c>
      <c r="B21" s="150"/>
      <c r="C21" s="150"/>
      <c r="D21" s="150"/>
      <c r="E21" s="150"/>
      <c r="F21" s="145"/>
      <c r="G21" s="145"/>
    </row>
    <row r="22" spans="1:7" s="14" customFormat="1" ht="15.75" customHeight="1">
      <c r="A22" s="155" t="s">
        <v>164</v>
      </c>
      <c r="B22" s="155"/>
      <c r="C22" s="155"/>
      <c r="D22" s="155"/>
      <c r="E22" s="155"/>
      <c r="F22" s="15"/>
      <c r="G22" s="15"/>
    </row>
    <row r="23" spans="1:7" s="14" customFormat="1" ht="30.75" customHeight="1">
      <c r="A23" s="154" t="s">
        <v>165</v>
      </c>
      <c r="B23" s="154"/>
      <c r="C23" s="154"/>
      <c r="D23" s="154"/>
      <c r="E23" s="154"/>
      <c r="F23" s="15"/>
      <c r="G23" s="15"/>
    </row>
    <row r="24" spans="1:7" s="14" customFormat="1" ht="21.75" customHeight="1">
      <c r="A24" s="154" t="s">
        <v>139</v>
      </c>
      <c r="B24" s="154"/>
      <c r="C24" s="154"/>
      <c r="D24" s="154"/>
      <c r="E24" s="154"/>
      <c r="F24" s="15"/>
      <c r="G24" s="15"/>
    </row>
    <row r="25" spans="1:5" s="16" customFormat="1" ht="63.75" customHeight="1">
      <c r="A25" s="154" t="s">
        <v>166</v>
      </c>
      <c r="B25" s="154"/>
      <c r="C25" s="154"/>
      <c r="D25" s="154"/>
      <c r="E25" s="154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6</v>
      </c>
      <c r="F27" s="21"/>
      <c r="G27" s="21"/>
    </row>
    <row r="28" spans="1:5" s="23" customFormat="1" ht="12.75" customHeight="1">
      <c r="A28" s="152" t="s">
        <v>7</v>
      </c>
      <c r="B28" s="166" t="s">
        <v>8</v>
      </c>
      <c r="C28" s="167" t="s">
        <v>9</v>
      </c>
      <c r="D28" s="167"/>
      <c r="E28" s="166" t="s">
        <v>10</v>
      </c>
    </row>
    <row r="29" spans="1:5" s="23" customFormat="1" ht="33" customHeight="1">
      <c r="A29" s="152"/>
      <c r="B29" s="166"/>
      <c r="C29" s="22" t="s">
        <v>149</v>
      </c>
      <c r="D29" s="22" t="s">
        <v>150</v>
      </c>
      <c r="E29" s="166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6.5">
      <c r="A31" s="27" t="s">
        <v>11</v>
      </c>
      <c r="B31" s="28" t="s">
        <v>12</v>
      </c>
      <c r="C31" s="77">
        <f>C32</f>
        <v>701075</v>
      </c>
      <c r="D31" s="77">
        <f>D43+D48+D52+D53+D54</f>
        <v>0</v>
      </c>
      <c r="E31" s="77">
        <f>C31+D31</f>
        <v>701075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78">
        <f>C57</f>
        <v>701075</v>
      </c>
      <c r="D32" s="70" t="s">
        <v>14</v>
      </c>
      <c r="E32" s="78">
        <f>C32</f>
        <v>701075</v>
      </c>
      <c r="F32" s="84"/>
    </row>
    <row r="33" spans="1:6" s="60" customFormat="1" ht="32.25" customHeight="1">
      <c r="A33" s="68" t="s">
        <v>154</v>
      </c>
      <c r="B33" s="69" t="s">
        <v>12</v>
      </c>
      <c r="C33" s="70" t="s">
        <v>14</v>
      </c>
      <c r="D33" s="78">
        <f>D31</f>
        <v>0</v>
      </c>
      <c r="E33" s="78">
        <f>D33</f>
        <v>0</v>
      </c>
      <c r="F33" s="84"/>
    </row>
    <row r="34" spans="1:6" s="60" customFormat="1" ht="32.25" customHeight="1">
      <c r="A34" s="118" t="s">
        <v>184</v>
      </c>
      <c r="B34" s="74">
        <v>25010000</v>
      </c>
      <c r="C34" s="70" t="s">
        <v>12</v>
      </c>
      <c r="D34" s="78"/>
      <c r="E34" s="78"/>
      <c r="F34" s="84"/>
    </row>
    <row r="35" spans="1:6" s="60" customFormat="1" ht="16.5">
      <c r="A35" s="118" t="s">
        <v>185</v>
      </c>
      <c r="B35" s="69"/>
      <c r="C35" s="70"/>
      <c r="D35" s="78"/>
      <c r="E35" s="78"/>
      <c r="F35" s="84"/>
    </row>
    <row r="36" spans="1:6" s="60" customFormat="1" ht="32.25" customHeight="1">
      <c r="A36" s="118" t="s">
        <v>186</v>
      </c>
      <c r="B36" s="74">
        <v>25020000</v>
      </c>
      <c r="C36" s="70" t="s">
        <v>12</v>
      </c>
      <c r="D36" s="78"/>
      <c r="E36" s="78"/>
      <c r="F36" s="84"/>
    </row>
    <row r="37" spans="1:6" s="60" customFormat="1" ht="16.5">
      <c r="A37" s="118" t="s">
        <v>185</v>
      </c>
      <c r="B37" s="69"/>
      <c r="C37" s="70"/>
      <c r="D37" s="78"/>
      <c r="E37" s="78"/>
      <c r="F37" s="84"/>
    </row>
    <row r="38" spans="1:6" s="60" customFormat="1" ht="16.5">
      <c r="A38" s="118" t="s">
        <v>187</v>
      </c>
      <c r="B38" s="69"/>
      <c r="C38" s="70" t="s">
        <v>12</v>
      </c>
      <c r="D38" s="78"/>
      <c r="E38" s="78"/>
      <c r="F38" s="84"/>
    </row>
    <row r="39" spans="1:6" s="60" customFormat="1" ht="16.5">
      <c r="A39" s="118" t="s">
        <v>188</v>
      </c>
      <c r="B39" s="69"/>
      <c r="C39" s="70" t="s">
        <v>12</v>
      </c>
      <c r="D39" s="78"/>
      <c r="E39" s="78"/>
      <c r="F39" s="84"/>
    </row>
    <row r="40" spans="1:6" s="60" customFormat="1" ht="30.75">
      <c r="A40" s="118" t="s">
        <v>189</v>
      </c>
      <c r="B40" s="69"/>
      <c r="C40" s="70" t="s">
        <v>12</v>
      </c>
      <c r="D40" s="78"/>
      <c r="E40" s="78"/>
      <c r="F40" s="84"/>
    </row>
    <row r="41" spans="1:6" s="60" customFormat="1" ht="47.25" customHeight="1">
      <c r="A41" s="164" t="s">
        <v>190</v>
      </c>
      <c r="B41" s="69"/>
      <c r="C41" s="70" t="s">
        <v>12</v>
      </c>
      <c r="D41" s="78"/>
      <c r="E41" s="78"/>
      <c r="F41" s="84"/>
    </row>
    <row r="42" spans="1:6" s="60" customFormat="1" ht="16.5">
      <c r="A42" s="165"/>
      <c r="B42" s="69"/>
      <c r="C42" s="70" t="s">
        <v>12</v>
      </c>
      <c r="D42" s="78" t="s">
        <v>157</v>
      </c>
      <c r="E42" s="78" t="s">
        <v>157</v>
      </c>
      <c r="F42" s="84"/>
    </row>
    <row r="43" spans="1:6" s="76" customFormat="1" ht="32.25" customHeight="1">
      <c r="A43" s="65" t="s">
        <v>140</v>
      </c>
      <c r="B43" s="74">
        <v>25010000</v>
      </c>
      <c r="C43" s="75" t="s">
        <v>14</v>
      </c>
      <c r="D43" s="80">
        <f>SUM(D44:D47)</f>
        <v>0</v>
      </c>
      <c r="E43" s="80">
        <f aca="true" t="shared" si="0" ref="E43:E55">D43</f>
        <v>0</v>
      </c>
      <c r="F43" s="84"/>
    </row>
    <row r="44" spans="1:6" s="14" customFormat="1" ht="31.5" customHeight="1">
      <c r="A44" s="66" t="s">
        <v>142</v>
      </c>
      <c r="B44" s="28">
        <v>25010100</v>
      </c>
      <c r="C44" s="67" t="s">
        <v>14</v>
      </c>
      <c r="D44" s="81">
        <v>0</v>
      </c>
      <c r="E44" s="78">
        <f t="shared" si="0"/>
        <v>0</v>
      </c>
      <c r="F44" s="84"/>
    </row>
    <row r="45" spans="1:6" s="14" customFormat="1" ht="32.25" customHeight="1">
      <c r="A45" s="66" t="s">
        <v>143</v>
      </c>
      <c r="B45" s="28">
        <v>25010200</v>
      </c>
      <c r="C45" s="67" t="s">
        <v>14</v>
      </c>
      <c r="D45" s="81">
        <v>0</v>
      </c>
      <c r="E45" s="78">
        <f t="shared" si="0"/>
        <v>0</v>
      </c>
      <c r="F45" s="84"/>
    </row>
    <row r="46" spans="1:6" s="14" customFormat="1" ht="17.25" customHeight="1">
      <c r="A46" s="66" t="s">
        <v>144</v>
      </c>
      <c r="B46" s="28">
        <v>25010300</v>
      </c>
      <c r="C46" s="67" t="s">
        <v>14</v>
      </c>
      <c r="D46" s="57">
        <v>0</v>
      </c>
      <c r="E46" s="56">
        <f t="shared" si="0"/>
        <v>0</v>
      </c>
      <c r="F46" s="84"/>
    </row>
    <row r="47" spans="1:6" s="14" customFormat="1" ht="32.25" customHeight="1">
      <c r="A47" s="66" t="s">
        <v>145</v>
      </c>
      <c r="B47" s="28">
        <v>25010400</v>
      </c>
      <c r="C47" s="67" t="s">
        <v>14</v>
      </c>
      <c r="D47" s="57">
        <v>0</v>
      </c>
      <c r="E47" s="56">
        <f t="shared" si="0"/>
        <v>0</v>
      </c>
      <c r="F47" s="84"/>
    </row>
    <row r="48" spans="1:6" s="76" customFormat="1" ht="15">
      <c r="A48" s="65" t="s">
        <v>141</v>
      </c>
      <c r="B48" s="74">
        <v>25020000</v>
      </c>
      <c r="C48" s="75" t="s">
        <v>14</v>
      </c>
      <c r="D48" s="73">
        <f>SUM(D49:D51)</f>
        <v>0</v>
      </c>
      <c r="E48" s="73">
        <f t="shared" si="0"/>
        <v>0</v>
      </c>
      <c r="F48" s="84"/>
    </row>
    <row r="49" spans="1:6" s="14" customFormat="1" ht="15" customHeight="1">
      <c r="A49" s="66" t="s">
        <v>146</v>
      </c>
      <c r="B49" s="28">
        <v>25020100</v>
      </c>
      <c r="C49" s="67" t="s">
        <v>14</v>
      </c>
      <c r="D49" s="57">
        <v>0</v>
      </c>
      <c r="E49" s="56">
        <f t="shared" si="0"/>
        <v>0</v>
      </c>
      <c r="F49" s="85"/>
    </row>
    <row r="50" spans="1:6" s="14" customFormat="1" ht="91.5" customHeight="1">
      <c r="A50" s="66" t="s">
        <v>147</v>
      </c>
      <c r="B50" s="28">
        <v>25020200</v>
      </c>
      <c r="C50" s="67" t="s">
        <v>14</v>
      </c>
      <c r="D50" s="57">
        <v>0</v>
      </c>
      <c r="E50" s="56">
        <f t="shared" si="0"/>
        <v>0</v>
      </c>
      <c r="F50" s="85"/>
    </row>
    <row r="51" spans="1:5" s="14" customFormat="1" ht="54.75">
      <c r="A51" s="66" t="s">
        <v>148</v>
      </c>
      <c r="B51" s="28">
        <v>25020300</v>
      </c>
      <c r="C51" s="67" t="s">
        <v>14</v>
      </c>
      <c r="D51" s="57">
        <v>0</v>
      </c>
      <c r="E51" s="56">
        <f t="shared" si="0"/>
        <v>0</v>
      </c>
    </row>
    <row r="52" spans="1:5" s="14" customFormat="1" ht="13.5">
      <c r="A52" s="30" t="s">
        <v>155</v>
      </c>
      <c r="B52" s="28"/>
      <c r="C52" s="67" t="s">
        <v>14</v>
      </c>
      <c r="D52" s="57">
        <v>0</v>
      </c>
      <c r="E52" s="56">
        <f t="shared" si="0"/>
        <v>0</v>
      </c>
    </row>
    <row r="53" spans="1:5" s="14" customFormat="1" ht="18" customHeight="1">
      <c r="A53" s="31" t="s">
        <v>15</v>
      </c>
      <c r="B53" s="28"/>
      <c r="C53" s="67" t="s">
        <v>14</v>
      </c>
      <c r="D53" s="57">
        <v>0</v>
      </c>
      <c r="E53" s="56">
        <f t="shared" si="0"/>
        <v>0</v>
      </c>
    </row>
    <row r="54" spans="1:5" s="14" customFormat="1" ht="27">
      <c r="A54" s="30" t="s">
        <v>16</v>
      </c>
      <c r="B54" s="28"/>
      <c r="C54" s="67" t="s">
        <v>14</v>
      </c>
      <c r="D54" s="57">
        <v>0</v>
      </c>
      <c r="E54" s="56">
        <f t="shared" si="0"/>
        <v>0</v>
      </c>
    </row>
    <row r="55" spans="1:5" s="14" customFormat="1" ht="26.25" customHeight="1">
      <c r="A55" s="174" t="s">
        <v>156</v>
      </c>
      <c r="B55" s="28"/>
      <c r="C55" s="67" t="s">
        <v>14</v>
      </c>
      <c r="D55" s="57">
        <v>0</v>
      </c>
      <c r="E55" s="56">
        <f t="shared" si="0"/>
        <v>0</v>
      </c>
    </row>
    <row r="56" spans="1:5" s="14" customFormat="1" ht="26.25" customHeight="1">
      <c r="A56" s="175"/>
      <c r="B56" s="28"/>
      <c r="C56" s="67" t="s">
        <v>14</v>
      </c>
      <c r="D56" s="56" t="s">
        <v>157</v>
      </c>
      <c r="E56" s="56" t="s">
        <v>157</v>
      </c>
    </row>
    <row r="57" spans="1:5" s="14" customFormat="1" ht="16.5">
      <c r="A57" s="27" t="s">
        <v>17</v>
      </c>
      <c r="B57" s="28" t="s">
        <v>12</v>
      </c>
      <c r="C57" s="77">
        <f>C58+C92+C112+C113+C117</f>
        <v>701075</v>
      </c>
      <c r="D57" s="77">
        <f>D58+D92+D112+D113+D117</f>
        <v>13000</v>
      </c>
      <c r="E57" s="77">
        <f aca="true" t="shared" si="1" ref="E57:E80">SUM(C57:D57)</f>
        <v>714075</v>
      </c>
    </row>
    <row r="58" spans="1:5" s="14" customFormat="1" ht="17.25" customHeight="1">
      <c r="A58" s="32" t="s">
        <v>77</v>
      </c>
      <c r="B58" s="59" t="s">
        <v>18</v>
      </c>
      <c r="C58" s="77">
        <f>C59+C62+C63+C80+C83+C87+C91</f>
        <v>701075</v>
      </c>
      <c r="D58" s="77">
        <f>D59+D62+D63+D80+D83+D87+D91</f>
        <v>0</v>
      </c>
      <c r="E58" s="77">
        <f t="shared" si="1"/>
        <v>701075</v>
      </c>
    </row>
    <row r="59" spans="1:5" s="36" customFormat="1" ht="16.5">
      <c r="A59" s="34" t="s">
        <v>78</v>
      </c>
      <c r="B59" s="59" t="s">
        <v>19</v>
      </c>
      <c r="C59" s="77">
        <f>SUM(C60:C61)</f>
        <v>516846</v>
      </c>
      <c r="D59" s="77">
        <f>SUM(D60:D61)</f>
        <v>0</v>
      </c>
      <c r="E59" s="77">
        <f t="shared" si="1"/>
        <v>516846</v>
      </c>
    </row>
    <row r="60" spans="1:5" s="36" customFormat="1" ht="16.5">
      <c r="A60" s="35" t="s">
        <v>79</v>
      </c>
      <c r="B60" s="33" t="s">
        <v>20</v>
      </c>
      <c r="C60" s="78">
        <v>516846</v>
      </c>
      <c r="D60" s="78">
        <v>0</v>
      </c>
      <c r="E60" s="78">
        <f t="shared" si="1"/>
        <v>516846</v>
      </c>
    </row>
    <row r="61" spans="1:5" s="37" customFormat="1" ht="17.25" customHeight="1">
      <c r="A61" s="35" t="s">
        <v>80</v>
      </c>
      <c r="B61" s="33" t="s">
        <v>21</v>
      </c>
      <c r="C61" s="78">
        <v>0</v>
      </c>
      <c r="D61" s="78">
        <v>0</v>
      </c>
      <c r="E61" s="78">
        <f t="shared" si="1"/>
        <v>0</v>
      </c>
    </row>
    <row r="62" spans="1:5" s="14" customFormat="1" ht="16.5">
      <c r="A62" s="34" t="s">
        <v>81</v>
      </c>
      <c r="B62" s="59" t="s">
        <v>22</v>
      </c>
      <c r="C62" s="77">
        <v>113707</v>
      </c>
      <c r="D62" s="77">
        <v>0</v>
      </c>
      <c r="E62" s="77">
        <f t="shared" si="1"/>
        <v>113707</v>
      </c>
    </row>
    <row r="63" spans="1:5" s="14" customFormat="1" ht="16.5">
      <c r="A63" s="34" t="s">
        <v>82</v>
      </c>
      <c r="B63" s="59" t="s">
        <v>23</v>
      </c>
      <c r="C63" s="77">
        <f>SUM(C64:C70)+C77</f>
        <v>70522</v>
      </c>
      <c r="D63" s="77">
        <f>SUM(D64:D70)+D77</f>
        <v>0</v>
      </c>
      <c r="E63" s="77">
        <f t="shared" si="1"/>
        <v>70522</v>
      </c>
    </row>
    <row r="64" spans="1:5" s="14" customFormat="1" ht="16.5">
      <c r="A64" s="38" t="s">
        <v>83</v>
      </c>
      <c r="B64" s="33" t="s">
        <v>24</v>
      </c>
      <c r="C64" s="78">
        <v>19779</v>
      </c>
      <c r="D64" s="78">
        <v>0</v>
      </c>
      <c r="E64" s="78">
        <f t="shared" si="1"/>
        <v>19779</v>
      </c>
    </row>
    <row r="65" spans="1:5" s="14" customFormat="1" ht="16.5">
      <c r="A65" s="38" t="s">
        <v>84</v>
      </c>
      <c r="B65" s="33" t="s">
        <v>25</v>
      </c>
      <c r="C65" s="78">
        <v>0</v>
      </c>
      <c r="D65" s="78">
        <v>0</v>
      </c>
      <c r="E65" s="78">
        <f t="shared" si="1"/>
        <v>0</v>
      </c>
    </row>
    <row r="66" spans="1:5" s="14" customFormat="1" ht="16.5">
      <c r="A66" s="38" t="s">
        <v>85</v>
      </c>
      <c r="B66" s="33" t="s">
        <v>26</v>
      </c>
      <c r="C66" s="78">
        <v>0</v>
      </c>
      <c r="D66" s="78">
        <v>0</v>
      </c>
      <c r="E66" s="78">
        <f t="shared" si="1"/>
        <v>0</v>
      </c>
    </row>
    <row r="67" spans="1:5" s="37" customFormat="1" ht="16.5">
      <c r="A67" s="38" t="s">
        <v>86</v>
      </c>
      <c r="B67" s="33" t="s">
        <v>27</v>
      </c>
      <c r="C67" s="78">
        <v>2985</v>
      </c>
      <c r="D67" s="78">
        <v>0</v>
      </c>
      <c r="E67" s="78">
        <f t="shared" si="1"/>
        <v>2985</v>
      </c>
    </row>
    <row r="68" spans="1:5" s="37" customFormat="1" ht="16.5">
      <c r="A68" s="38" t="s">
        <v>87</v>
      </c>
      <c r="B68" s="33" t="s">
        <v>28</v>
      </c>
      <c r="C68" s="78">
        <v>0</v>
      </c>
      <c r="D68" s="78">
        <v>0</v>
      </c>
      <c r="E68" s="78">
        <f t="shared" si="1"/>
        <v>0</v>
      </c>
    </row>
    <row r="69" spans="1:5" s="37" customFormat="1" ht="16.5">
      <c r="A69" s="38" t="s">
        <v>88</v>
      </c>
      <c r="B69" s="33" t="s">
        <v>29</v>
      </c>
      <c r="C69" s="78">
        <v>0</v>
      </c>
      <c r="D69" s="78">
        <v>0</v>
      </c>
      <c r="E69" s="78">
        <f t="shared" si="1"/>
        <v>0</v>
      </c>
    </row>
    <row r="70" spans="1:5" s="14" customFormat="1" ht="16.5">
      <c r="A70" s="38" t="s">
        <v>89</v>
      </c>
      <c r="B70" s="33" t="s">
        <v>30</v>
      </c>
      <c r="C70" s="77">
        <f>SUM(C71:C76)</f>
        <v>47758</v>
      </c>
      <c r="D70" s="77">
        <f>SUM(D71:D76)</f>
        <v>0</v>
      </c>
      <c r="E70" s="77">
        <f>SUM(E71:E76)</f>
        <v>47758</v>
      </c>
    </row>
    <row r="71" spans="1:5" s="37" customFormat="1" ht="16.5">
      <c r="A71" s="35" t="s">
        <v>90</v>
      </c>
      <c r="B71" s="33" t="s">
        <v>31</v>
      </c>
      <c r="C71" s="79">
        <v>35926</v>
      </c>
      <c r="D71" s="79">
        <v>0</v>
      </c>
      <c r="E71" s="79">
        <f t="shared" si="1"/>
        <v>35926</v>
      </c>
    </row>
    <row r="72" spans="1:5" s="37" customFormat="1" ht="16.5">
      <c r="A72" s="35" t="s">
        <v>159</v>
      </c>
      <c r="B72" s="33" t="s">
        <v>32</v>
      </c>
      <c r="C72" s="79">
        <v>892</v>
      </c>
      <c r="D72" s="79">
        <v>0</v>
      </c>
      <c r="E72" s="79">
        <f t="shared" si="1"/>
        <v>892</v>
      </c>
    </row>
    <row r="73" spans="1:5" s="37" customFormat="1" ht="16.5">
      <c r="A73" s="35" t="s">
        <v>91</v>
      </c>
      <c r="B73" s="33" t="s">
        <v>33</v>
      </c>
      <c r="C73" s="79">
        <v>10940</v>
      </c>
      <c r="D73" s="79">
        <v>0</v>
      </c>
      <c r="E73" s="79">
        <f t="shared" si="1"/>
        <v>10940</v>
      </c>
    </row>
    <row r="74" spans="1:5" s="37" customFormat="1" ht="16.5">
      <c r="A74" s="35" t="s">
        <v>92</v>
      </c>
      <c r="B74" s="33" t="s">
        <v>34</v>
      </c>
      <c r="C74" s="79">
        <v>0</v>
      </c>
      <c r="D74" s="79">
        <v>0</v>
      </c>
      <c r="E74" s="79">
        <f t="shared" si="1"/>
        <v>0</v>
      </c>
    </row>
    <row r="75" spans="1:5" s="37" customFormat="1" ht="16.5">
      <c r="A75" s="35" t="s">
        <v>93</v>
      </c>
      <c r="B75" s="33" t="s">
        <v>35</v>
      </c>
      <c r="C75" s="79">
        <v>0</v>
      </c>
      <c r="D75" s="79">
        <v>0</v>
      </c>
      <c r="E75" s="79">
        <f t="shared" si="1"/>
        <v>0</v>
      </c>
    </row>
    <row r="76" spans="1:5" s="37" customFormat="1" ht="16.5">
      <c r="A76" s="35" t="s">
        <v>158</v>
      </c>
      <c r="B76" s="33" t="s">
        <v>160</v>
      </c>
      <c r="C76" s="79">
        <v>0</v>
      </c>
      <c r="D76" s="79">
        <v>0</v>
      </c>
      <c r="E76" s="79">
        <f>SUM(C76:D76)</f>
        <v>0</v>
      </c>
    </row>
    <row r="77" spans="1:5" s="37" customFormat="1" ht="27">
      <c r="A77" s="38" t="s">
        <v>94</v>
      </c>
      <c r="B77" s="33" t="s">
        <v>36</v>
      </c>
      <c r="C77" s="77">
        <f>SUM(C78:C79)</f>
        <v>0</v>
      </c>
      <c r="D77" s="77">
        <f>SUM(D78:D79)</f>
        <v>0</v>
      </c>
      <c r="E77" s="77">
        <f t="shared" si="1"/>
        <v>0</v>
      </c>
    </row>
    <row r="78" spans="1:5" s="37" customFormat="1" ht="27">
      <c r="A78" s="35" t="s">
        <v>95</v>
      </c>
      <c r="B78" s="33" t="s">
        <v>37</v>
      </c>
      <c r="C78" s="79">
        <v>0</v>
      </c>
      <c r="D78" s="79">
        <v>0</v>
      </c>
      <c r="E78" s="79">
        <f t="shared" si="1"/>
        <v>0</v>
      </c>
    </row>
    <row r="79" spans="1:5" s="37" customFormat="1" ht="27">
      <c r="A79" s="35" t="s">
        <v>96</v>
      </c>
      <c r="B79" s="33" t="s">
        <v>38</v>
      </c>
      <c r="C79" s="79">
        <v>0</v>
      </c>
      <c r="D79" s="79">
        <v>0</v>
      </c>
      <c r="E79" s="79">
        <f t="shared" si="1"/>
        <v>0</v>
      </c>
    </row>
    <row r="80" spans="1:5" s="36" customFormat="1" ht="16.5">
      <c r="A80" s="34" t="s">
        <v>97</v>
      </c>
      <c r="B80" s="33" t="s">
        <v>39</v>
      </c>
      <c r="C80" s="78">
        <f>SUM(C81:C82)</f>
        <v>0</v>
      </c>
      <c r="D80" s="78">
        <f>SUM(D81:D82)</f>
        <v>0</v>
      </c>
      <c r="E80" s="78">
        <f t="shared" si="1"/>
        <v>0</v>
      </c>
    </row>
    <row r="81" spans="1:5" s="36" customFormat="1" ht="16.5">
      <c r="A81" s="38" t="s">
        <v>98</v>
      </c>
      <c r="B81" s="33" t="s">
        <v>40</v>
      </c>
      <c r="C81" s="78">
        <v>0</v>
      </c>
      <c r="D81" s="78">
        <v>0</v>
      </c>
      <c r="E81" s="78">
        <f>SUM(C81:D81)</f>
        <v>0</v>
      </c>
    </row>
    <row r="82" spans="1:5" s="37" customFormat="1" ht="16.5" customHeight="1">
      <c r="A82" s="38" t="s">
        <v>99</v>
      </c>
      <c r="B82" s="33" t="s">
        <v>41</v>
      </c>
      <c r="C82" s="78">
        <v>0</v>
      </c>
      <c r="D82" s="78">
        <v>0</v>
      </c>
      <c r="E82" s="78">
        <f>SUM(C82:D82)</f>
        <v>0</v>
      </c>
    </row>
    <row r="83" spans="1:5" s="37" customFormat="1" ht="14.25" customHeight="1">
      <c r="A83" s="34" t="s">
        <v>100</v>
      </c>
      <c r="B83" s="33" t="s">
        <v>42</v>
      </c>
      <c r="C83" s="78">
        <f>SUM(C84:C86)</f>
        <v>0</v>
      </c>
      <c r="D83" s="78">
        <f>SUM(D84:D86)</f>
        <v>0</v>
      </c>
      <c r="E83" s="78">
        <f aca="true" t="shared" si="2" ref="E83:E116">SUM(C83:D83)</f>
        <v>0</v>
      </c>
    </row>
    <row r="84" spans="1:5" s="37" customFormat="1" ht="16.5">
      <c r="A84" s="38" t="s">
        <v>101</v>
      </c>
      <c r="B84" s="33" t="s">
        <v>43</v>
      </c>
      <c r="C84" s="78">
        <v>0</v>
      </c>
      <c r="D84" s="78">
        <v>0</v>
      </c>
      <c r="E84" s="78">
        <f t="shared" si="2"/>
        <v>0</v>
      </c>
    </row>
    <row r="85" spans="1:5" s="14" customFormat="1" ht="16.5">
      <c r="A85" s="38" t="s">
        <v>102</v>
      </c>
      <c r="B85" s="33" t="s">
        <v>44</v>
      </c>
      <c r="C85" s="78">
        <v>0</v>
      </c>
      <c r="D85" s="78">
        <v>0</v>
      </c>
      <c r="E85" s="78">
        <f t="shared" si="2"/>
        <v>0</v>
      </c>
    </row>
    <row r="86" spans="1:5" s="14" customFormat="1" ht="16.5">
      <c r="A86" s="38" t="s">
        <v>103</v>
      </c>
      <c r="B86" s="33" t="s">
        <v>45</v>
      </c>
      <c r="C86" s="78">
        <v>0</v>
      </c>
      <c r="D86" s="78">
        <v>0</v>
      </c>
      <c r="E86" s="78">
        <f t="shared" si="2"/>
        <v>0</v>
      </c>
    </row>
    <row r="87" spans="1:5" s="14" customFormat="1" ht="15" customHeight="1">
      <c r="A87" s="39" t="s">
        <v>104</v>
      </c>
      <c r="B87" s="59" t="s">
        <v>46</v>
      </c>
      <c r="C87" s="77">
        <f>SUM(C88:C90)</f>
        <v>0</v>
      </c>
      <c r="D87" s="77">
        <f>SUM(D88:D90)</f>
        <v>0</v>
      </c>
      <c r="E87" s="77">
        <f t="shared" si="2"/>
        <v>0</v>
      </c>
    </row>
    <row r="88" spans="1:5" s="37" customFormat="1" ht="16.5">
      <c r="A88" s="38" t="s">
        <v>105</v>
      </c>
      <c r="B88" s="33" t="s">
        <v>47</v>
      </c>
      <c r="C88" s="78">
        <v>0</v>
      </c>
      <c r="D88" s="78">
        <v>0</v>
      </c>
      <c r="E88" s="78">
        <f t="shared" si="2"/>
        <v>0</v>
      </c>
    </row>
    <row r="89" spans="1:5" s="36" customFormat="1" ht="16.5">
      <c r="A89" s="38" t="s">
        <v>106</v>
      </c>
      <c r="B89" s="33" t="s">
        <v>48</v>
      </c>
      <c r="C89" s="78">
        <v>0</v>
      </c>
      <c r="D89" s="78">
        <v>0</v>
      </c>
      <c r="E89" s="78">
        <f t="shared" si="2"/>
        <v>0</v>
      </c>
    </row>
    <row r="90" spans="1:5" s="40" customFormat="1" ht="16.5">
      <c r="A90" s="38" t="s">
        <v>107</v>
      </c>
      <c r="B90" s="33" t="s">
        <v>49</v>
      </c>
      <c r="C90" s="78">
        <v>0</v>
      </c>
      <c r="D90" s="78">
        <v>0</v>
      </c>
      <c r="E90" s="78">
        <f t="shared" si="2"/>
        <v>0</v>
      </c>
    </row>
    <row r="91" spans="1:5" s="37" customFormat="1" ht="15.75" customHeight="1">
      <c r="A91" s="39" t="s">
        <v>108</v>
      </c>
      <c r="B91" s="59" t="s">
        <v>50</v>
      </c>
      <c r="C91" s="78">
        <v>0</v>
      </c>
      <c r="D91" s="78">
        <v>0</v>
      </c>
      <c r="E91" s="78">
        <f t="shared" si="2"/>
        <v>0</v>
      </c>
    </row>
    <row r="92" spans="1:5" s="37" customFormat="1" ht="13.5">
      <c r="A92" s="39" t="s">
        <v>109</v>
      </c>
      <c r="B92" s="59" t="s">
        <v>51</v>
      </c>
      <c r="C92" s="58">
        <f>C93+C107</f>
        <v>0</v>
      </c>
      <c r="D92" s="58">
        <f>D93+D107</f>
        <v>13000</v>
      </c>
      <c r="E92" s="58">
        <f t="shared" si="2"/>
        <v>13000</v>
      </c>
    </row>
    <row r="93" spans="1:5" s="14" customFormat="1" ht="13.5">
      <c r="A93" s="39" t="s">
        <v>110</v>
      </c>
      <c r="B93" s="59" t="s">
        <v>52</v>
      </c>
      <c r="C93" s="58">
        <f>C94+C95+C98+C101+C105+C106</f>
        <v>0</v>
      </c>
      <c r="D93" s="58">
        <f>D94+D95+D98+D101+D105+D106</f>
        <v>13000</v>
      </c>
      <c r="E93" s="58">
        <f t="shared" si="2"/>
        <v>13000</v>
      </c>
    </row>
    <row r="94" spans="1:5" s="14" customFormat="1" ht="13.5">
      <c r="A94" s="38" t="s">
        <v>111</v>
      </c>
      <c r="B94" s="33" t="s">
        <v>53</v>
      </c>
      <c r="C94" s="56">
        <v>0</v>
      </c>
      <c r="D94" s="56">
        <v>13000</v>
      </c>
      <c r="E94" s="56">
        <f t="shared" si="2"/>
        <v>13000</v>
      </c>
    </row>
    <row r="95" spans="1:5" s="37" customFormat="1" ht="13.5">
      <c r="A95" s="38" t="s">
        <v>112</v>
      </c>
      <c r="B95" s="33" t="s">
        <v>54</v>
      </c>
      <c r="C95" s="56">
        <v>0</v>
      </c>
      <c r="D95" s="56">
        <f>SUM(D96:D97)</f>
        <v>0</v>
      </c>
      <c r="E95" s="56">
        <f t="shared" si="2"/>
        <v>0</v>
      </c>
    </row>
    <row r="96" spans="1:5" s="14" customFormat="1" ht="13.5">
      <c r="A96" s="35" t="s">
        <v>113</v>
      </c>
      <c r="B96" s="33" t="s">
        <v>55</v>
      </c>
      <c r="C96" s="56">
        <v>0</v>
      </c>
      <c r="D96" s="56">
        <v>0</v>
      </c>
      <c r="E96" s="56">
        <f t="shared" si="2"/>
        <v>0</v>
      </c>
    </row>
    <row r="97" spans="1:5" s="14" customFormat="1" ht="13.5">
      <c r="A97" s="35" t="s">
        <v>114</v>
      </c>
      <c r="B97" s="33" t="s">
        <v>56</v>
      </c>
      <c r="C97" s="56">
        <v>0</v>
      </c>
      <c r="D97" s="56">
        <v>0</v>
      </c>
      <c r="E97" s="56">
        <f t="shared" si="2"/>
        <v>0</v>
      </c>
    </row>
    <row r="98" spans="1:5" s="14" customFormat="1" ht="16.5" customHeight="1">
      <c r="A98" s="38" t="s">
        <v>115</v>
      </c>
      <c r="B98" s="33" t="s">
        <v>57</v>
      </c>
      <c r="C98" s="56">
        <v>0</v>
      </c>
      <c r="D98" s="56">
        <f>SUM(D99:D100)</f>
        <v>0</v>
      </c>
      <c r="E98" s="56">
        <f t="shared" si="2"/>
        <v>0</v>
      </c>
    </row>
    <row r="99" spans="1:5" s="14" customFormat="1" ht="16.5" customHeight="1">
      <c r="A99" s="35" t="s">
        <v>116</v>
      </c>
      <c r="B99" s="33" t="s">
        <v>58</v>
      </c>
      <c r="C99" s="56">
        <v>0</v>
      </c>
      <c r="D99" s="56">
        <v>0</v>
      </c>
      <c r="E99" s="56">
        <f t="shared" si="2"/>
        <v>0</v>
      </c>
    </row>
    <row r="100" spans="1:5" s="14" customFormat="1" ht="16.5" customHeight="1">
      <c r="A100" s="35" t="s">
        <v>117</v>
      </c>
      <c r="B100" s="33" t="s">
        <v>59</v>
      </c>
      <c r="C100" s="56">
        <v>0</v>
      </c>
      <c r="D100" s="56">
        <v>0</v>
      </c>
      <c r="E100" s="56">
        <f t="shared" si="2"/>
        <v>0</v>
      </c>
    </row>
    <row r="101" spans="1:5" s="14" customFormat="1" ht="13.5">
      <c r="A101" s="38" t="s">
        <v>118</v>
      </c>
      <c r="B101" s="33" t="s">
        <v>60</v>
      </c>
      <c r="C101" s="56">
        <v>0</v>
      </c>
      <c r="D101" s="56">
        <f>SUM(D102:D104)</f>
        <v>0</v>
      </c>
      <c r="E101" s="56">
        <f>SUM(C101:D101)</f>
        <v>0</v>
      </c>
    </row>
    <row r="102" spans="1:5" s="40" customFormat="1" ht="13.5">
      <c r="A102" s="35" t="s">
        <v>119</v>
      </c>
      <c r="B102" s="33" t="s">
        <v>61</v>
      </c>
      <c r="C102" s="56">
        <v>0</v>
      </c>
      <c r="D102" s="56">
        <v>0</v>
      </c>
      <c r="E102" s="56">
        <f>SUM(C102:D102)</f>
        <v>0</v>
      </c>
    </row>
    <row r="103" spans="1:5" s="40" customFormat="1" ht="13.5">
      <c r="A103" s="35" t="s">
        <v>120</v>
      </c>
      <c r="B103" s="33" t="s">
        <v>62</v>
      </c>
      <c r="C103" s="56">
        <v>0</v>
      </c>
      <c r="D103" s="56">
        <v>0</v>
      </c>
      <c r="E103" s="56">
        <f t="shared" si="2"/>
        <v>0</v>
      </c>
    </row>
    <row r="104" spans="1:5" s="40" customFormat="1" ht="13.5">
      <c r="A104" s="35" t="s">
        <v>121</v>
      </c>
      <c r="B104" s="33" t="s">
        <v>63</v>
      </c>
      <c r="C104" s="56">
        <v>0</v>
      </c>
      <c r="D104" s="56">
        <v>0</v>
      </c>
      <c r="E104" s="56">
        <f t="shared" si="2"/>
        <v>0</v>
      </c>
    </row>
    <row r="105" spans="1:5" s="41" customFormat="1" ht="16.5" customHeight="1">
      <c r="A105" s="38" t="s">
        <v>122</v>
      </c>
      <c r="B105" s="33" t="s">
        <v>64</v>
      </c>
      <c r="C105" s="56">
        <v>0</v>
      </c>
      <c r="D105" s="56">
        <v>0</v>
      </c>
      <c r="E105" s="56">
        <f t="shared" si="2"/>
        <v>0</v>
      </c>
    </row>
    <row r="106" spans="1:5" s="37" customFormat="1" ht="16.5" customHeight="1">
      <c r="A106" s="38" t="s">
        <v>123</v>
      </c>
      <c r="B106" s="33" t="s">
        <v>65</v>
      </c>
      <c r="C106" s="56">
        <v>0</v>
      </c>
      <c r="D106" s="56">
        <v>0</v>
      </c>
      <c r="E106" s="56">
        <f t="shared" si="2"/>
        <v>0</v>
      </c>
    </row>
    <row r="107" spans="1:5" s="37" customFormat="1" ht="13.5">
      <c r="A107" s="39" t="s">
        <v>124</v>
      </c>
      <c r="B107" s="33" t="s">
        <v>66</v>
      </c>
      <c r="C107" s="56">
        <v>0</v>
      </c>
      <c r="D107" s="56">
        <f>SUM(D108:D111)</f>
        <v>0</v>
      </c>
      <c r="E107" s="56">
        <f t="shared" si="2"/>
        <v>0</v>
      </c>
    </row>
    <row r="108" spans="1:5" s="37" customFormat="1" ht="13.5">
      <c r="A108" s="38" t="s">
        <v>125</v>
      </c>
      <c r="B108" s="33" t="s">
        <v>67</v>
      </c>
      <c r="C108" s="56">
        <v>0</v>
      </c>
      <c r="D108" s="56">
        <v>0</v>
      </c>
      <c r="E108" s="56">
        <f t="shared" si="2"/>
        <v>0</v>
      </c>
    </row>
    <row r="109" spans="1:5" s="36" customFormat="1" ht="13.5">
      <c r="A109" s="38" t="s">
        <v>126</v>
      </c>
      <c r="B109" s="33" t="s">
        <v>68</v>
      </c>
      <c r="C109" s="56">
        <v>0</v>
      </c>
      <c r="D109" s="56">
        <v>0</v>
      </c>
      <c r="E109" s="56">
        <f t="shared" si="2"/>
        <v>0</v>
      </c>
    </row>
    <row r="110" spans="1:5" s="36" customFormat="1" ht="13.5">
      <c r="A110" s="38" t="s">
        <v>127</v>
      </c>
      <c r="B110" s="33" t="s">
        <v>69</v>
      </c>
      <c r="C110" s="56">
        <v>0</v>
      </c>
      <c r="D110" s="56">
        <v>0</v>
      </c>
      <c r="E110" s="56">
        <f t="shared" si="2"/>
        <v>0</v>
      </c>
    </row>
    <row r="111" spans="1:5" s="36" customFormat="1" ht="13.5">
      <c r="A111" s="38" t="s">
        <v>128</v>
      </c>
      <c r="B111" s="33" t="s">
        <v>70</v>
      </c>
      <c r="C111" s="56">
        <v>0</v>
      </c>
      <c r="D111" s="56">
        <v>0</v>
      </c>
      <c r="E111" s="56">
        <f t="shared" si="2"/>
        <v>0</v>
      </c>
    </row>
    <row r="112" spans="1:5" s="40" customFormat="1" ht="15" customHeight="1" hidden="1">
      <c r="A112" s="38" t="e">
        <v>#N/A</v>
      </c>
      <c r="B112" s="33"/>
      <c r="C112" s="56">
        <v>0</v>
      </c>
      <c r="D112" s="56"/>
      <c r="E112" s="56"/>
    </row>
    <row r="113" spans="1:5" s="40" customFormat="1" ht="13.5">
      <c r="A113" s="42" t="s">
        <v>129</v>
      </c>
      <c r="B113" s="33" t="s">
        <v>71</v>
      </c>
      <c r="C113" s="56">
        <v>0</v>
      </c>
      <c r="D113" s="56">
        <f>SUM(D114:D116)</f>
        <v>0</v>
      </c>
      <c r="E113" s="56"/>
    </row>
    <row r="114" spans="1:5" s="40" customFormat="1" ht="13.5">
      <c r="A114" s="43" t="s">
        <v>130</v>
      </c>
      <c r="B114" s="33" t="s">
        <v>72</v>
      </c>
      <c r="C114" s="56">
        <v>0</v>
      </c>
      <c r="D114" s="56">
        <v>0</v>
      </c>
      <c r="E114" s="56">
        <f t="shared" si="2"/>
        <v>0</v>
      </c>
    </row>
    <row r="115" spans="1:5" s="40" customFormat="1" ht="13.5">
      <c r="A115" s="43" t="s">
        <v>131</v>
      </c>
      <c r="B115" s="33" t="s">
        <v>73</v>
      </c>
      <c r="C115" s="56">
        <v>0</v>
      </c>
      <c r="D115" s="56">
        <v>0</v>
      </c>
      <c r="E115" s="56">
        <f t="shared" si="2"/>
        <v>0</v>
      </c>
    </row>
    <row r="116" spans="1:5" s="40" customFormat="1" ht="13.5">
      <c r="A116" s="43" t="s">
        <v>132</v>
      </c>
      <c r="B116" s="33" t="s">
        <v>74</v>
      </c>
      <c r="C116" s="56">
        <v>0</v>
      </c>
      <c r="D116" s="56">
        <v>0</v>
      </c>
      <c r="E116" s="56">
        <f t="shared" si="2"/>
        <v>0</v>
      </c>
    </row>
    <row r="117" spans="1:5" s="40" customFormat="1" ht="13.5">
      <c r="A117" s="42" t="s">
        <v>133</v>
      </c>
      <c r="B117" s="33" t="s">
        <v>75</v>
      </c>
      <c r="C117" s="56">
        <v>0</v>
      </c>
      <c r="D117" s="56">
        <v>0</v>
      </c>
      <c r="E117" s="56">
        <f>SUM(C117:D117)</f>
        <v>0</v>
      </c>
    </row>
    <row r="118" spans="1:5" s="40" customFormat="1" ht="13.5">
      <c r="A118" s="39" t="s">
        <v>134</v>
      </c>
      <c r="B118" s="33" t="s">
        <v>76</v>
      </c>
      <c r="C118" s="56">
        <v>0</v>
      </c>
      <c r="D118" s="56">
        <v>0</v>
      </c>
      <c r="E118" s="56">
        <f>SUM(C118:D118)</f>
        <v>0</v>
      </c>
    </row>
    <row r="119" spans="1:5" ht="12.75">
      <c r="A119" s="149"/>
      <c r="B119" s="149"/>
      <c r="C119" s="149"/>
      <c r="D119" s="149"/>
      <c r="E119" s="149"/>
    </row>
    <row r="120" spans="1:5" ht="12.75">
      <c r="A120" s="146"/>
      <c r="B120" s="146"/>
      <c r="C120" s="146"/>
      <c r="D120" s="146"/>
      <c r="E120" s="146"/>
    </row>
    <row r="121" spans="1:5" ht="12.75">
      <c r="A121" s="146"/>
      <c r="B121" s="146"/>
      <c r="C121" s="146"/>
      <c r="D121" s="146"/>
      <c r="E121" s="146"/>
    </row>
    <row r="122" spans="1:5" ht="15">
      <c r="A122" s="86"/>
      <c r="B122" s="45"/>
      <c r="C122" s="46"/>
      <c r="D122" s="46"/>
      <c r="E122" s="46"/>
    </row>
    <row r="123" spans="1:5" ht="12.75">
      <c r="A123" s="44"/>
      <c r="B123" s="45"/>
      <c r="C123" s="46"/>
      <c r="D123" s="46"/>
      <c r="E123" s="46"/>
    </row>
    <row r="124" spans="1:5" ht="12.75">
      <c r="A124" s="44"/>
      <c r="B124" s="45"/>
      <c r="C124" s="46"/>
      <c r="D124" s="46"/>
      <c r="E124" s="46"/>
    </row>
    <row r="125" spans="1:5" s="60" customFormat="1" ht="30.75">
      <c r="A125" s="62" t="s">
        <v>183</v>
      </c>
      <c r="B125" s="71"/>
      <c r="C125" s="72"/>
      <c r="D125" s="176" t="s">
        <v>151</v>
      </c>
      <c r="E125" s="176"/>
    </row>
    <row r="126" spans="1:5" s="49" customFormat="1" ht="12.75" customHeight="1">
      <c r="A126" s="47"/>
      <c r="B126" s="9" t="s">
        <v>0</v>
      </c>
      <c r="C126" s="48"/>
      <c r="D126" s="153" t="s">
        <v>1</v>
      </c>
      <c r="E126" s="153"/>
    </row>
    <row r="127" spans="1:5" s="60" customFormat="1" ht="15">
      <c r="A127" s="61" t="s">
        <v>136</v>
      </c>
      <c r="B127" s="71"/>
      <c r="C127" s="72"/>
      <c r="D127" s="176" t="s">
        <v>137</v>
      </c>
      <c r="E127" s="176"/>
    </row>
    <row r="128" spans="1:5" s="49" customFormat="1" ht="9.75">
      <c r="A128" s="50"/>
      <c r="B128" s="9" t="s">
        <v>0</v>
      </c>
      <c r="C128" s="48"/>
      <c r="D128" s="153" t="s">
        <v>1</v>
      </c>
      <c r="E128" s="153"/>
    </row>
    <row r="129" spans="1:6" s="14" customFormat="1" ht="13.5">
      <c r="A129" s="51" t="s">
        <v>138</v>
      </c>
      <c r="C129" s="11"/>
      <c r="D129" s="145"/>
      <c r="E129" s="145"/>
      <c r="F129" s="11"/>
    </row>
    <row r="130" spans="1:5" s="53" customFormat="1" ht="13.5">
      <c r="A130" s="52" t="s">
        <v>2</v>
      </c>
      <c r="B130" s="6"/>
      <c r="C130" s="54"/>
      <c r="D130" s="54"/>
      <c r="E130" s="55"/>
    </row>
    <row r="131" spans="1:5" s="14" customFormat="1" ht="24" customHeight="1">
      <c r="A131" s="116" t="s">
        <v>179</v>
      </c>
      <c r="B131" s="82"/>
      <c r="C131" s="11"/>
      <c r="D131" s="168"/>
      <c r="E131" s="168"/>
    </row>
    <row r="132" spans="1:5" s="14" customFormat="1" ht="13.5">
      <c r="A132" s="116" t="s">
        <v>180</v>
      </c>
      <c r="B132" s="12"/>
      <c r="C132" s="12"/>
      <c r="D132" s="177"/>
      <c r="E132" s="177"/>
    </row>
    <row r="133" ht="12.75">
      <c r="A133" s="117" t="s">
        <v>181</v>
      </c>
    </row>
    <row r="134" spans="1:5" ht="26.25" customHeight="1">
      <c r="A134" s="146" t="s">
        <v>182</v>
      </c>
      <c r="B134" s="146"/>
      <c r="C134" s="146"/>
      <c r="D134" s="146"/>
      <c r="E134" s="146"/>
    </row>
    <row r="135" ht="15">
      <c r="A135" s="86"/>
    </row>
  </sheetData>
  <sheetProtection/>
  <mergeCells count="37">
    <mergeCell ref="A134:E134"/>
    <mergeCell ref="D126:E126"/>
    <mergeCell ref="D127:E127"/>
    <mergeCell ref="D128:E128"/>
    <mergeCell ref="D129:E129"/>
    <mergeCell ref="D131:E131"/>
    <mergeCell ref="D132:E132"/>
    <mergeCell ref="A41:A42"/>
    <mergeCell ref="A55:A56"/>
    <mergeCell ref="A119:E119"/>
    <mergeCell ref="A120:E120"/>
    <mergeCell ref="A121:E121"/>
    <mergeCell ref="D125:E125"/>
    <mergeCell ref="A24:E24"/>
    <mergeCell ref="A25:E25"/>
    <mergeCell ref="A28:A29"/>
    <mergeCell ref="B28:B29"/>
    <mergeCell ref="C28:D28"/>
    <mergeCell ref="E28:E29"/>
    <mergeCell ref="A19:E19"/>
    <mergeCell ref="A20:E20"/>
    <mergeCell ref="A21:E21"/>
    <mergeCell ref="F21:G21"/>
    <mergeCell ref="A22:E22"/>
    <mergeCell ref="A23:E23"/>
    <mergeCell ref="B12:D12"/>
    <mergeCell ref="A15:E15"/>
    <mergeCell ref="A16:E16"/>
    <mergeCell ref="A17:E17"/>
    <mergeCell ref="F17:G17"/>
    <mergeCell ref="A18:E18"/>
    <mergeCell ref="C1:E1"/>
    <mergeCell ref="F1:G1"/>
    <mergeCell ref="C2:E2"/>
    <mergeCell ref="B4:E4"/>
    <mergeCell ref="B8:E8"/>
    <mergeCell ref="D10:E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 Владимировна</cp:lastModifiedBy>
  <cp:lastPrinted>2020-02-10T11:23:49Z</cp:lastPrinted>
  <dcterms:created xsi:type="dcterms:W3CDTF">2014-02-28T11:59:25Z</dcterms:created>
  <dcterms:modified xsi:type="dcterms:W3CDTF">2020-04-06T14:12:20Z</dcterms:modified>
  <cp:category/>
  <cp:version/>
  <cp:contentType/>
  <cp:contentStatus/>
</cp:coreProperties>
</file>